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535" activeTab="0"/>
  </bookViews>
  <sheets>
    <sheet name="MBR KK PROP" sheetId="1" r:id="rId1"/>
    <sheet name="KKRP IJOQM 95th" sheetId="2" r:id="rId2"/>
    <sheet name="CIS KKRP Asymptotic RE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<sst xmlns="http://schemas.openxmlformats.org/spreadsheetml/2006/main" count="108" uniqueCount="47">
  <si>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N</t>
  </si>
  <si>
    <t>p</t>
  </si>
  <si>
    <t>Eigen #</t>
  </si>
  <si>
    <t>logn</t>
  </si>
  <si>
    <t>logp</t>
  </si>
  <si>
    <t>lognlogp</t>
  </si>
  <si>
    <t>ln(lambda)</t>
  </si>
  <si>
    <t>Intercept</t>
  </si>
  <si>
    <t>LOGP</t>
  </si>
  <si>
    <t>LOG(NP)</t>
  </si>
  <si>
    <t>A Regression Equation for Determining the Dimensionality of Data, Kellie B. Keeling, Multivariate Behavioral Research, Vol. 35, No. 4, 2000, pp 457-468.</t>
  </si>
  <si>
    <t>Coefficients</t>
  </si>
  <si>
    <t>Predicted</t>
  </si>
  <si>
    <t>A Comparison of Methods for Approximating the Mean Eigenvalues of a Random Matrix, Kellie B. Keeling and Robert J. Pavur, Communications in Statistics: Simulation and Computation, Vol. 33, No. 4, 2004, pp. 1-16.</t>
  </si>
  <si>
    <t>Recommended for values of N between 50 and 2000 and p between 5 and 80</t>
  </si>
  <si>
    <t>Recommended for values of N between 50 and 500 and p between 5 and 50</t>
  </si>
  <si>
    <t>K</t>
  </si>
  <si>
    <t>KK</t>
  </si>
  <si>
    <t>KLOGN</t>
  </si>
  <si>
    <t>KKLOGN</t>
  </si>
  <si>
    <t>KLOGP</t>
  </si>
  <si>
    <t>KKLOGP</t>
  </si>
  <si>
    <t>KLOG(NP)</t>
  </si>
  <si>
    <t>KKLOG(NP)</t>
  </si>
  <si>
    <t>k</t>
  </si>
  <si>
    <t>kk</t>
  </si>
  <si>
    <t>klogn</t>
  </si>
  <si>
    <t>kklogn</t>
  </si>
  <si>
    <t>klogp</t>
  </si>
  <si>
    <t>kklogp</t>
  </si>
  <si>
    <t>klognp</t>
  </si>
  <si>
    <t>kklognp</t>
  </si>
  <si>
    <t>NOTATION</t>
  </si>
  <si>
    <t>k is eigenvalue position</t>
  </si>
  <si>
    <t>N is sample size</t>
  </si>
  <si>
    <t>p is number of variables</t>
  </si>
  <si>
    <t>klogNlogp</t>
  </si>
  <si>
    <t>logNlogp</t>
  </si>
  <si>
    <t>klogN</t>
  </si>
  <si>
    <t>LogN</t>
  </si>
  <si>
    <t>logN</t>
  </si>
  <si>
    <t>A Regression Equation Predicting 95th Percentile Eigenvalues for the Parallel Analysis Criterion in Principal Components Analysis, Kellie B. Keeling and Robert J. Pavur, International Journal of Operations &amp; Quantitative Management, Vol. 11, No. 2, 2005, pp. 1-12.</t>
  </si>
  <si>
    <t>95th</t>
  </si>
  <si>
    <t>Mean</t>
  </si>
  <si>
    <t>LARGER SAMPLES</t>
  </si>
  <si>
    <t>kklogN</t>
  </si>
  <si>
    <t>kklogNlogp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</si>
</sst>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10" borderId="13" xfId="0" applyNumberFormat="1" applyFont="1" applyFill="1" applyBorder="1" applyAlignment="1">
      <alignment horizontal="center"/>
    </xf>
    <xf numFmtId="165" fontId="4" fillId="10" borderId="14" xfId="0" applyNumberFormat="1" applyFont="1" applyFill="1" applyBorder="1" applyAlignment="1">
      <alignment horizontal="center"/>
    </xf>
    <xf numFmtId="165" fontId="4" fillId="10" borderId="15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57">
      <alignment/>
      <protection/>
    </xf>
    <xf numFmtId="1" fontId="0" fillId="0" borderId="0" xfId="57" applyNumberFormat="1">
      <alignment/>
      <protection/>
    </xf>
    <xf numFmtId="0" fontId="4" fillId="0" borderId="0" xfId="57" applyFont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/>
      <protection/>
    </xf>
    <xf numFmtId="0" fontId="4" fillId="0" borderId="0" xfId="57" applyFont="1" applyBorder="1">
      <alignment/>
      <protection/>
    </xf>
    <xf numFmtId="1" fontId="0" fillId="0" borderId="0" xfId="57" applyNumberFormat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11.28125" style="0" customWidth="1"/>
    <col min="2" max="2" width="10.57421875" style="0" bestFit="1" customWidth="1"/>
    <col min="5" max="5" width="9.7109375" style="0" customWidth="1"/>
    <col min="10" max="10" width="3.00390625" style="0" bestFit="1" customWidth="1"/>
    <col min="11" max="11" width="5.00390625" style="0" bestFit="1" customWidth="1"/>
    <col min="12" max="12" width="2.8515625" style="0" customWidth="1"/>
  </cols>
  <sheetData>
    <row r="1" spans="1:13" ht="12.75">
      <c r="A1" s="13" t="s">
        <v>10</v>
      </c>
      <c r="G1" s="2"/>
      <c r="H1" s="2"/>
      <c r="I1" s="2"/>
      <c r="J1" s="2"/>
      <c r="K1" s="2"/>
      <c r="M1" s="2"/>
    </row>
    <row r="2" spans="1:13" ht="12.75">
      <c r="A2" s="13"/>
      <c r="G2" s="2"/>
      <c r="H2" s="2"/>
      <c r="I2" s="2"/>
      <c r="J2" s="2"/>
      <c r="K2" s="2"/>
      <c r="M2" s="2"/>
    </row>
    <row r="3" spans="1:13" ht="12.75">
      <c r="A3" s="13"/>
      <c r="G3" s="2"/>
      <c r="H3" s="2"/>
      <c r="I3" s="2"/>
      <c r="J3" s="2"/>
      <c r="K3" s="2"/>
      <c r="M3" s="2"/>
    </row>
    <row r="4" spans="1:13" ht="12.75">
      <c r="A4" s="13"/>
      <c r="G4" s="2"/>
      <c r="H4" s="2"/>
      <c r="I4" s="2"/>
      <c r="J4" s="2"/>
      <c r="K4" s="2"/>
      <c r="M4" s="2"/>
    </row>
    <row r="5" spans="1:13" ht="12.75">
      <c r="A5" s="13"/>
      <c r="G5" s="2"/>
      <c r="H5" s="2"/>
      <c r="I5" s="2"/>
      <c r="J5" s="2"/>
      <c r="K5" s="2"/>
      <c r="M5" s="2"/>
    </row>
    <row r="6" spans="1:13" ht="12.75">
      <c r="A6" s="13"/>
      <c r="G6" s="2"/>
      <c r="H6" s="2"/>
      <c r="I6" s="2"/>
      <c r="J6" s="2"/>
      <c r="K6" s="2"/>
      <c r="M6" s="2"/>
    </row>
    <row r="7" spans="1:13" ht="12.75">
      <c r="A7" s="13"/>
      <c r="G7" s="2"/>
      <c r="H7" s="2"/>
      <c r="I7" s="2"/>
      <c r="J7" s="2"/>
      <c r="K7" s="2"/>
      <c r="M7" s="2"/>
    </row>
    <row r="8" spans="1:13" ht="12.75">
      <c r="A8" s="13"/>
      <c r="G8" s="2"/>
      <c r="H8" s="2"/>
      <c r="I8" s="2"/>
      <c r="J8" s="2"/>
      <c r="K8" s="2"/>
      <c r="M8" s="2"/>
    </row>
    <row r="9" spans="1:13" ht="13.5" thickBot="1">
      <c r="A9" s="1"/>
      <c r="B9" s="10" t="s">
        <v>0</v>
      </c>
      <c r="C9" s="10" t="s">
        <v>1</v>
      </c>
      <c r="G9" s="7" t="s">
        <v>15</v>
      </c>
      <c r="H9" s="2"/>
      <c r="I9" s="2"/>
      <c r="J9" s="2"/>
      <c r="K9" s="2"/>
      <c r="M9" s="2"/>
    </row>
    <row r="10" spans="1:21" ht="13.5" thickBot="1">
      <c r="A10" s="1"/>
      <c r="B10" s="11">
        <v>50</v>
      </c>
      <c r="C10" s="12">
        <v>12</v>
      </c>
      <c r="E10" s="23" t="s">
        <v>12</v>
      </c>
      <c r="F10" s="8"/>
      <c r="G10" s="8"/>
      <c r="H10" s="8"/>
      <c r="I10" s="8"/>
      <c r="J10" s="8"/>
      <c r="K10" s="9"/>
      <c r="L10" s="8"/>
      <c r="M10" s="9"/>
      <c r="N10" s="8"/>
      <c r="O10" s="9"/>
      <c r="P10" s="8"/>
      <c r="Q10" s="9"/>
      <c r="R10" s="9"/>
      <c r="S10" s="9"/>
      <c r="T10" s="9"/>
      <c r="U10" s="9"/>
    </row>
    <row r="11" spans="2:19" ht="13.5" thickBot="1">
      <c r="B11" s="14" t="s">
        <v>11</v>
      </c>
      <c r="D11" s="3" t="s">
        <v>2</v>
      </c>
      <c r="E11" s="23" t="s">
        <v>43</v>
      </c>
      <c r="F11" s="2"/>
      <c r="G11" s="2" t="s">
        <v>3</v>
      </c>
      <c r="H11" s="2" t="s">
        <v>4</v>
      </c>
      <c r="I11" s="2" t="s">
        <v>5</v>
      </c>
      <c r="J11" s="20" t="s">
        <v>24</v>
      </c>
      <c r="K11" s="20" t="s">
        <v>25</v>
      </c>
      <c r="M11" s="20" t="s">
        <v>26</v>
      </c>
      <c r="N11" s="14" t="s">
        <v>27</v>
      </c>
      <c r="O11" s="14" t="s">
        <v>28</v>
      </c>
      <c r="P11" s="14" t="s">
        <v>29</v>
      </c>
      <c r="Q11" s="14" t="s">
        <v>30</v>
      </c>
      <c r="R11" s="14" t="s">
        <v>31</v>
      </c>
      <c r="S11" t="s">
        <v>6</v>
      </c>
    </row>
    <row r="12" spans="1:19" ht="12.75">
      <c r="A12" t="s">
        <v>7</v>
      </c>
      <c r="B12">
        <v>-0.130827</v>
      </c>
      <c r="D12" s="3">
        <v>1</v>
      </c>
      <c r="E12" s="15">
        <f aca="true" t="shared" si="0" ref="E12:E36">EXP(S12)</f>
        <v>1.8048401877663567</v>
      </c>
      <c r="G12" s="2">
        <f aca="true" t="shared" si="1" ref="G12:G43">LN($B$10)</f>
        <v>3.912023005428146</v>
      </c>
      <c r="H12" s="2">
        <f aca="true" t="shared" si="2" ref="H12:H43">LN($C$10)</f>
        <v>2.4849066497880004</v>
      </c>
      <c r="I12" s="2">
        <f aca="true" t="shared" si="3" ref="I12:I43">LN($B$10)*LN($C$10)</f>
        <v>9.721011980312039</v>
      </c>
      <c r="J12" s="2">
        <v>1</v>
      </c>
      <c r="K12" s="2">
        <f aca="true" t="shared" si="4" ref="K12:K36">J12*J12</f>
        <v>1</v>
      </c>
      <c r="M12" s="2">
        <f aca="true" t="shared" si="5" ref="M12:M36">J12*G12</f>
        <v>3.912023005428146</v>
      </c>
      <c r="N12">
        <f aca="true" t="shared" si="6" ref="N12:N36">K12*G12</f>
        <v>3.912023005428146</v>
      </c>
      <c r="O12">
        <f aca="true" t="shared" si="7" ref="O12:O36">J12*H12</f>
        <v>2.4849066497880004</v>
      </c>
      <c r="P12">
        <f aca="true" t="shared" si="8" ref="P12:P36">K12*H12</f>
        <v>2.4849066497880004</v>
      </c>
      <c r="Q12">
        <f aca="true" t="shared" si="9" ref="Q12:Q36">J12*I12</f>
        <v>9.721011980312039</v>
      </c>
      <c r="R12">
        <f aca="true" t="shared" si="10" ref="R12:R36">K12*I12</f>
        <v>9.721011980312039</v>
      </c>
      <c r="S12">
        <f aca="true" t="shared" si="11" ref="S12:S36">$B$12+$B$13*J12+$B$14*K12+$B$15*H12+$B$16*M12+$B$17*I12+$B$18*N12+$B$19*O12+$B$20*P12+$B$21*Q12+$B$22*R12</f>
        <v>0.5904720492314707</v>
      </c>
    </row>
    <row r="13" spans="1:19" ht="12.75">
      <c r="A13" s="14" t="s">
        <v>16</v>
      </c>
      <c r="B13">
        <v>-0.444853</v>
      </c>
      <c r="D13" s="3">
        <v>2</v>
      </c>
      <c r="E13" s="16">
        <f t="shared" si="0"/>
        <v>1.6229027047657858</v>
      </c>
      <c r="G13" s="2">
        <f t="shared" si="1"/>
        <v>3.912023005428146</v>
      </c>
      <c r="H13" s="2">
        <f t="shared" si="2"/>
        <v>2.4849066497880004</v>
      </c>
      <c r="I13" s="2">
        <f t="shared" si="3"/>
        <v>9.721011980312039</v>
      </c>
      <c r="J13" s="2">
        <v>2</v>
      </c>
      <c r="K13" s="2">
        <f t="shared" si="4"/>
        <v>4</v>
      </c>
      <c r="M13" s="2">
        <f t="shared" si="5"/>
        <v>7.824046010856292</v>
      </c>
      <c r="N13">
        <f t="shared" si="6"/>
        <v>15.648092021712584</v>
      </c>
      <c r="O13">
        <f t="shared" si="7"/>
        <v>4.969813299576001</v>
      </c>
      <c r="P13">
        <f t="shared" si="8"/>
        <v>9.939626599152001</v>
      </c>
      <c r="Q13">
        <f t="shared" si="9"/>
        <v>19.442023960624077</v>
      </c>
      <c r="R13">
        <f t="shared" si="10"/>
        <v>38.884047921248154</v>
      </c>
      <c r="S13">
        <f t="shared" si="11"/>
        <v>0.48421633896335553</v>
      </c>
    </row>
    <row r="14" spans="1:19" ht="12.75">
      <c r="A14" s="14" t="s">
        <v>17</v>
      </c>
      <c r="B14">
        <v>-0.008497</v>
      </c>
      <c r="D14" s="3">
        <v>3</v>
      </c>
      <c r="E14" s="16">
        <f t="shared" si="0"/>
        <v>1.4550443078035684</v>
      </c>
      <c r="G14" s="2">
        <f t="shared" si="1"/>
        <v>3.912023005428146</v>
      </c>
      <c r="H14" s="2">
        <f t="shared" si="2"/>
        <v>2.4849066497880004</v>
      </c>
      <c r="I14" s="2">
        <f t="shared" si="3"/>
        <v>9.721011980312039</v>
      </c>
      <c r="J14" s="2">
        <v>3</v>
      </c>
      <c r="K14" s="2">
        <f t="shared" si="4"/>
        <v>9</v>
      </c>
      <c r="M14" s="2">
        <f t="shared" si="5"/>
        <v>11.736069016284437</v>
      </c>
      <c r="N14">
        <f t="shared" si="6"/>
        <v>35.20820704885331</v>
      </c>
      <c r="O14">
        <f t="shared" si="7"/>
        <v>7.4547199493640015</v>
      </c>
      <c r="P14">
        <f t="shared" si="8"/>
        <v>22.364159848092005</v>
      </c>
      <c r="Q14">
        <f t="shared" si="9"/>
        <v>29.163035940936116</v>
      </c>
      <c r="R14">
        <f t="shared" si="10"/>
        <v>87.48910782280835</v>
      </c>
      <c r="S14">
        <f t="shared" si="11"/>
        <v>0.3750363522584725</v>
      </c>
    </row>
    <row r="15" spans="1:19" ht="12.75">
      <c r="A15" t="s">
        <v>8</v>
      </c>
      <c r="B15">
        <v>0.639462</v>
      </c>
      <c r="D15" s="3">
        <v>4</v>
      </c>
      <c r="E15" s="16">
        <f t="shared" si="0"/>
        <v>1.3007383816599452</v>
      </c>
      <c r="G15" s="2">
        <f t="shared" si="1"/>
        <v>3.912023005428146</v>
      </c>
      <c r="H15" s="2">
        <f t="shared" si="2"/>
        <v>2.4849066497880004</v>
      </c>
      <c r="I15" s="2">
        <f t="shared" si="3"/>
        <v>9.721011980312039</v>
      </c>
      <c r="J15" s="2">
        <v>4</v>
      </c>
      <c r="K15" s="2">
        <f t="shared" si="4"/>
        <v>16</v>
      </c>
      <c r="M15" s="2">
        <f t="shared" si="5"/>
        <v>15.648092021712584</v>
      </c>
      <c r="N15">
        <f t="shared" si="6"/>
        <v>62.592368086850335</v>
      </c>
      <c r="O15">
        <f t="shared" si="7"/>
        <v>9.939626599152001</v>
      </c>
      <c r="P15">
        <f t="shared" si="8"/>
        <v>39.758506396608006</v>
      </c>
      <c r="Q15">
        <f t="shared" si="9"/>
        <v>38.884047921248154</v>
      </c>
      <c r="R15">
        <f t="shared" si="10"/>
        <v>155.53619168499262</v>
      </c>
      <c r="S15">
        <f t="shared" si="11"/>
        <v>0.26293208911682253</v>
      </c>
    </row>
    <row r="16" spans="1:19" ht="12.75">
      <c r="A16" s="14" t="s">
        <v>18</v>
      </c>
      <c r="B16">
        <v>0.059901</v>
      </c>
      <c r="D16" s="3">
        <v>5</v>
      </c>
      <c r="E16" s="16">
        <f t="shared" si="0"/>
        <v>1.1594010662020153</v>
      </c>
      <c r="G16" s="2">
        <f t="shared" si="1"/>
        <v>3.912023005428146</v>
      </c>
      <c r="H16" s="2">
        <f t="shared" si="2"/>
        <v>2.4849066497880004</v>
      </c>
      <c r="I16" s="2">
        <f t="shared" si="3"/>
        <v>9.721011980312039</v>
      </c>
      <c r="J16" s="2">
        <v>5</v>
      </c>
      <c r="K16" s="2">
        <f t="shared" si="4"/>
        <v>25</v>
      </c>
      <c r="M16" s="2">
        <f t="shared" si="5"/>
        <v>19.56011502714073</v>
      </c>
      <c r="N16">
        <f t="shared" si="6"/>
        <v>97.80057513570365</v>
      </c>
      <c r="O16">
        <f t="shared" si="7"/>
        <v>12.424533248940001</v>
      </c>
      <c r="P16">
        <f t="shared" si="8"/>
        <v>62.12266624470001</v>
      </c>
      <c r="Q16">
        <f t="shared" si="9"/>
        <v>48.605059901560196</v>
      </c>
      <c r="R16">
        <f t="shared" si="10"/>
        <v>243.02529950780095</v>
      </c>
      <c r="S16">
        <f t="shared" si="11"/>
        <v>0.14790354953840412</v>
      </c>
    </row>
    <row r="17" spans="1:19" ht="12.75">
      <c r="A17" t="s">
        <v>9</v>
      </c>
      <c r="B17">
        <v>-0.078631</v>
      </c>
      <c r="D17" s="3">
        <v>6</v>
      </c>
      <c r="E17" s="16">
        <f t="shared" si="0"/>
        <v>1.0304037683396774</v>
      </c>
      <c r="G17" s="2">
        <f t="shared" si="1"/>
        <v>3.912023005428146</v>
      </c>
      <c r="H17" s="2">
        <f t="shared" si="2"/>
        <v>2.4849066497880004</v>
      </c>
      <c r="I17" s="2">
        <f t="shared" si="3"/>
        <v>9.721011980312039</v>
      </c>
      <c r="J17" s="2">
        <v>6</v>
      </c>
      <c r="K17" s="2">
        <f t="shared" si="4"/>
        <v>36</v>
      </c>
      <c r="M17" s="2">
        <f t="shared" si="5"/>
        <v>23.472138032568875</v>
      </c>
      <c r="N17">
        <f t="shared" si="6"/>
        <v>140.83282819541324</v>
      </c>
      <c r="O17">
        <f t="shared" si="7"/>
        <v>14.909439898728003</v>
      </c>
      <c r="P17">
        <f t="shared" si="8"/>
        <v>89.45663939236802</v>
      </c>
      <c r="Q17">
        <f t="shared" si="9"/>
        <v>58.32607188187223</v>
      </c>
      <c r="R17">
        <f t="shared" si="10"/>
        <v>349.9564312912334</v>
      </c>
      <c r="S17">
        <f t="shared" si="11"/>
        <v>0.029950733523218795</v>
      </c>
    </row>
    <row r="18" spans="1:19" ht="12.75">
      <c r="A18" s="14" t="s">
        <v>19</v>
      </c>
      <c r="B18">
        <v>0.001488</v>
      </c>
      <c r="D18" s="3">
        <v>7</v>
      </c>
      <c r="E18" s="16">
        <f t="shared" si="0"/>
        <v>0.9130849489772932</v>
      </c>
      <c r="G18" s="2">
        <f t="shared" si="1"/>
        <v>3.912023005428146</v>
      </c>
      <c r="H18" s="2">
        <f t="shared" si="2"/>
        <v>2.4849066497880004</v>
      </c>
      <c r="I18" s="2">
        <f t="shared" si="3"/>
        <v>9.721011980312039</v>
      </c>
      <c r="J18" s="2">
        <v>7</v>
      </c>
      <c r="K18" s="2">
        <f t="shared" si="4"/>
        <v>49</v>
      </c>
      <c r="M18" s="2">
        <f t="shared" si="5"/>
        <v>27.38416103799702</v>
      </c>
      <c r="N18">
        <f t="shared" si="6"/>
        <v>191.68912726597915</v>
      </c>
      <c r="O18">
        <f t="shared" si="7"/>
        <v>17.394346548516</v>
      </c>
      <c r="P18">
        <f t="shared" si="8"/>
        <v>121.76042583961201</v>
      </c>
      <c r="Q18">
        <f t="shared" si="9"/>
        <v>68.04708386218427</v>
      </c>
      <c r="R18">
        <f t="shared" si="10"/>
        <v>476.3295870352899</v>
      </c>
      <c r="S18">
        <f t="shared" si="11"/>
        <v>-0.09092635892873374</v>
      </c>
    </row>
    <row r="19" spans="1:19" ht="12.75">
      <c r="A19" s="14" t="s">
        <v>20</v>
      </c>
      <c r="B19">
        <v>0.095875</v>
      </c>
      <c r="D19" s="3">
        <v>8</v>
      </c>
      <c r="E19" s="16">
        <f t="shared" si="0"/>
        <v>0.806761068873593</v>
      </c>
      <c r="G19" s="2">
        <f t="shared" si="1"/>
        <v>3.912023005428146</v>
      </c>
      <c r="H19" s="2">
        <f t="shared" si="2"/>
        <v>2.4849066497880004</v>
      </c>
      <c r="I19" s="2">
        <f t="shared" si="3"/>
        <v>9.721011980312039</v>
      </c>
      <c r="J19" s="2">
        <v>8</v>
      </c>
      <c r="K19" s="2">
        <f t="shared" si="4"/>
        <v>64</v>
      </c>
      <c r="M19" s="2">
        <f t="shared" si="5"/>
        <v>31.296184043425168</v>
      </c>
      <c r="N19">
        <f t="shared" si="6"/>
        <v>250.36947234740134</v>
      </c>
      <c r="O19">
        <f t="shared" si="7"/>
        <v>19.879253198304003</v>
      </c>
      <c r="P19">
        <f t="shared" si="8"/>
        <v>159.03402558643202</v>
      </c>
      <c r="Q19">
        <f t="shared" si="9"/>
        <v>77.76809584249631</v>
      </c>
      <c r="R19">
        <f t="shared" si="10"/>
        <v>622.1447667399705</v>
      </c>
      <c r="S19">
        <f t="shared" si="11"/>
        <v>-0.2147277278174542</v>
      </c>
    </row>
    <row r="20" spans="1:19" ht="12.75">
      <c r="A20" s="14" t="s">
        <v>21</v>
      </c>
      <c r="B20">
        <v>0.001576</v>
      </c>
      <c r="D20" s="3">
        <v>9</v>
      </c>
      <c r="E20" s="16">
        <f t="shared" si="0"/>
        <v>0.7107366062614222</v>
      </c>
      <c r="G20" s="2">
        <f t="shared" si="1"/>
        <v>3.912023005428146</v>
      </c>
      <c r="H20" s="2">
        <f t="shared" si="2"/>
        <v>2.4849066497880004</v>
      </c>
      <c r="I20" s="2">
        <f t="shared" si="3"/>
        <v>9.721011980312039</v>
      </c>
      <c r="J20" s="2">
        <v>9</v>
      </c>
      <c r="K20" s="2">
        <f t="shared" si="4"/>
        <v>81</v>
      </c>
      <c r="M20" s="2">
        <f t="shared" si="5"/>
        <v>35.20820704885331</v>
      </c>
      <c r="N20">
        <f t="shared" si="6"/>
        <v>316.87386343967984</v>
      </c>
      <c r="O20">
        <f t="shared" si="7"/>
        <v>22.364159848092005</v>
      </c>
      <c r="P20">
        <f t="shared" si="8"/>
        <v>201.27743863282802</v>
      </c>
      <c r="Q20">
        <f t="shared" si="9"/>
        <v>87.48910782280835</v>
      </c>
      <c r="R20">
        <f t="shared" si="10"/>
        <v>787.4019704052752</v>
      </c>
      <c r="S20">
        <f t="shared" si="11"/>
        <v>-0.3414533731429429</v>
      </c>
    </row>
    <row r="21" spans="1:19" ht="12.75">
      <c r="A21" s="14" t="s">
        <v>22</v>
      </c>
      <c r="B21">
        <v>-0.013331</v>
      </c>
      <c r="D21" s="3">
        <v>10</v>
      </c>
      <c r="E21" s="16">
        <f t="shared" si="0"/>
        <v>0.6243130867195299</v>
      </c>
      <c r="G21" s="2">
        <f t="shared" si="1"/>
        <v>3.912023005428146</v>
      </c>
      <c r="H21" s="2">
        <f t="shared" si="2"/>
        <v>2.4849066497880004</v>
      </c>
      <c r="I21" s="2">
        <f t="shared" si="3"/>
        <v>9.721011980312039</v>
      </c>
      <c r="J21" s="2">
        <v>10</v>
      </c>
      <c r="K21" s="2">
        <f t="shared" si="4"/>
        <v>100</v>
      </c>
      <c r="M21" s="2">
        <f t="shared" si="5"/>
        <v>39.12023005428146</v>
      </c>
      <c r="N21">
        <f t="shared" si="6"/>
        <v>391.2023005428146</v>
      </c>
      <c r="O21">
        <f t="shared" si="7"/>
        <v>24.849066497880003</v>
      </c>
      <c r="P21">
        <f t="shared" si="8"/>
        <v>248.49066497880003</v>
      </c>
      <c r="Q21">
        <f t="shared" si="9"/>
        <v>97.21011980312039</v>
      </c>
      <c r="R21">
        <f t="shared" si="10"/>
        <v>972.1011980312038</v>
      </c>
      <c r="S21">
        <f t="shared" si="11"/>
        <v>-0.4711032949051988</v>
      </c>
    </row>
    <row r="22" spans="1:19" ht="12.75">
      <c r="A22" s="14" t="s">
        <v>23</v>
      </c>
      <c r="B22">
        <v>-0.000278</v>
      </c>
      <c r="D22" s="3">
        <v>11</v>
      </c>
      <c r="E22" s="16">
        <f t="shared" si="0"/>
        <v>0.5467970915939112</v>
      </c>
      <c r="G22" s="2">
        <f t="shared" si="1"/>
        <v>3.912023005428146</v>
      </c>
      <c r="H22" s="2">
        <f t="shared" si="2"/>
        <v>2.4849066497880004</v>
      </c>
      <c r="I22" s="2">
        <f t="shared" si="3"/>
        <v>9.721011980312039</v>
      </c>
      <c r="J22" s="2">
        <v>11</v>
      </c>
      <c r="K22" s="2">
        <f t="shared" si="4"/>
        <v>121</v>
      </c>
      <c r="M22" s="2">
        <f t="shared" si="5"/>
        <v>43.0322530597096</v>
      </c>
      <c r="N22">
        <f t="shared" si="6"/>
        <v>473.35478365680564</v>
      </c>
      <c r="O22">
        <f t="shared" si="7"/>
        <v>27.333973147668004</v>
      </c>
      <c r="P22">
        <f t="shared" si="8"/>
        <v>300.67370462434803</v>
      </c>
      <c r="Q22">
        <f t="shared" si="9"/>
        <v>106.93113178343242</v>
      </c>
      <c r="R22">
        <f t="shared" si="10"/>
        <v>1176.2424496177566</v>
      </c>
      <c r="S22">
        <f t="shared" si="11"/>
        <v>-0.6036774931042219</v>
      </c>
    </row>
    <row r="23" spans="4:19" ht="12.75">
      <c r="D23" s="3">
        <v>12</v>
      </c>
      <c r="E23" s="16">
        <f t="shared" si="0"/>
        <v>0.477507234810748</v>
      </c>
      <c r="G23" s="2">
        <f t="shared" si="1"/>
        <v>3.912023005428146</v>
      </c>
      <c r="H23" s="2">
        <f t="shared" si="2"/>
        <v>2.4849066497880004</v>
      </c>
      <c r="I23" s="2">
        <f t="shared" si="3"/>
        <v>9.721011980312039</v>
      </c>
      <c r="J23" s="2">
        <v>12</v>
      </c>
      <c r="K23" s="2">
        <f t="shared" si="4"/>
        <v>144</v>
      </c>
      <c r="M23" s="2">
        <f t="shared" si="5"/>
        <v>46.94427606513775</v>
      </c>
      <c r="N23">
        <f t="shared" si="6"/>
        <v>563.331312781653</v>
      </c>
      <c r="O23">
        <f t="shared" si="7"/>
        <v>29.818879797456006</v>
      </c>
      <c r="P23">
        <f t="shared" si="8"/>
        <v>357.8265575694721</v>
      </c>
      <c r="Q23">
        <f t="shared" si="9"/>
        <v>116.65214376374446</v>
      </c>
      <c r="R23">
        <f t="shared" si="10"/>
        <v>1399.8257251649336</v>
      </c>
      <c r="S23">
        <f t="shared" si="11"/>
        <v>-0.7391759677400125</v>
      </c>
    </row>
    <row r="24" spans="1:19" ht="12.75">
      <c r="A24" s="14" t="s">
        <v>32</v>
      </c>
      <c r="D24" s="3">
        <v>13</v>
      </c>
      <c r="E24" s="16">
        <f t="shared" si="0"/>
        <v>0.4157801188925567</v>
      </c>
      <c r="G24" s="2">
        <f t="shared" si="1"/>
        <v>3.912023005428146</v>
      </c>
      <c r="H24" s="2">
        <f t="shared" si="2"/>
        <v>2.4849066497880004</v>
      </c>
      <c r="I24" s="2">
        <f t="shared" si="3"/>
        <v>9.721011980312039</v>
      </c>
      <c r="J24" s="2">
        <v>13</v>
      </c>
      <c r="K24" s="2">
        <f t="shared" si="4"/>
        <v>169</v>
      </c>
      <c r="M24" s="2">
        <f t="shared" si="5"/>
        <v>50.856299070565896</v>
      </c>
      <c r="N24">
        <f t="shared" si="6"/>
        <v>661.1318879173567</v>
      </c>
      <c r="O24">
        <f t="shared" si="7"/>
        <v>32.30378644724401</v>
      </c>
      <c r="P24">
        <f t="shared" si="8"/>
        <v>419.94922381417206</v>
      </c>
      <c r="Q24">
        <f t="shared" si="9"/>
        <v>126.3731557440565</v>
      </c>
      <c r="R24">
        <f t="shared" si="10"/>
        <v>1642.8510246727344</v>
      </c>
      <c r="S24">
        <f t="shared" si="11"/>
        <v>-0.8775987188125707</v>
      </c>
    </row>
    <row r="25" spans="1:19" ht="12.75">
      <c r="A25" s="14" t="s">
        <v>33</v>
      </c>
      <c r="D25" s="3">
        <v>14</v>
      </c>
      <c r="E25" s="16">
        <f t="shared" si="0"/>
        <v>0.3609752991772722</v>
      </c>
      <c r="G25" s="2">
        <f t="shared" si="1"/>
        <v>3.912023005428146</v>
      </c>
      <c r="H25" s="2">
        <f t="shared" si="2"/>
        <v>2.4849066497880004</v>
      </c>
      <c r="I25" s="2">
        <f t="shared" si="3"/>
        <v>9.721011980312039</v>
      </c>
      <c r="J25" s="2">
        <v>14</v>
      </c>
      <c r="K25" s="2">
        <f t="shared" si="4"/>
        <v>196</v>
      </c>
      <c r="M25" s="2">
        <f t="shared" si="5"/>
        <v>54.76832207599404</v>
      </c>
      <c r="N25">
        <f t="shared" si="6"/>
        <v>766.7565090639166</v>
      </c>
      <c r="O25">
        <f t="shared" si="7"/>
        <v>34.788693097032</v>
      </c>
      <c r="P25">
        <f t="shared" si="8"/>
        <v>487.04170335844805</v>
      </c>
      <c r="Q25">
        <f t="shared" si="9"/>
        <v>136.09416772436853</v>
      </c>
      <c r="R25">
        <f t="shared" si="10"/>
        <v>1905.3183481411595</v>
      </c>
      <c r="S25">
        <f t="shared" si="11"/>
        <v>-1.018945746321895</v>
      </c>
    </row>
    <row r="26" spans="1:19" ht="12.75">
      <c r="A26" s="14" t="s">
        <v>34</v>
      </c>
      <c r="D26" s="3">
        <v>15</v>
      </c>
      <c r="E26" s="16">
        <f t="shared" si="0"/>
        <v>0.3124793005411072</v>
      </c>
      <c r="G26" s="2">
        <f t="shared" si="1"/>
        <v>3.912023005428146</v>
      </c>
      <c r="H26" s="2">
        <f t="shared" si="2"/>
        <v>2.4849066497880004</v>
      </c>
      <c r="I26" s="2">
        <f t="shared" si="3"/>
        <v>9.721011980312039</v>
      </c>
      <c r="J26" s="2">
        <v>15</v>
      </c>
      <c r="K26" s="2">
        <f t="shared" si="4"/>
        <v>225</v>
      </c>
      <c r="M26" s="2">
        <f t="shared" si="5"/>
        <v>58.68034508142219</v>
      </c>
      <c r="N26">
        <f t="shared" si="6"/>
        <v>880.2051762213329</v>
      </c>
      <c r="O26">
        <f t="shared" si="7"/>
        <v>37.273599746820004</v>
      </c>
      <c r="P26">
        <f t="shared" si="8"/>
        <v>559.1039962023001</v>
      </c>
      <c r="Q26">
        <f t="shared" si="9"/>
        <v>145.8151797046806</v>
      </c>
      <c r="R26">
        <f t="shared" si="10"/>
        <v>2187.2276955702087</v>
      </c>
      <c r="S26">
        <f t="shared" si="11"/>
        <v>-1.1632170502679888</v>
      </c>
    </row>
    <row r="27" spans="1:19" ht="12.75">
      <c r="A27" s="14" t="s">
        <v>35</v>
      </c>
      <c r="D27" s="3">
        <v>16</v>
      </c>
      <c r="E27" s="16">
        <f t="shared" si="0"/>
        <v>0.2697087433263774</v>
      </c>
      <c r="G27" s="2">
        <f t="shared" si="1"/>
        <v>3.912023005428146</v>
      </c>
      <c r="H27" s="2">
        <f t="shared" si="2"/>
        <v>2.4849066497880004</v>
      </c>
      <c r="I27" s="2">
        <f t="shared" si="3"/>
        <v>9.721011980312039</v>
      </c>
      <c r="J27" s="2">
        <v>16</v>
      </c>
      <c r="K27" s="2">
        <f t="shared" si="4"/>
        <v>256</v>
      </c>
      <c r="M27" s="2">
        <f t="shared" si="5"/>
        <v>62.592368086850335</v>
      </c>
      <c r="N27">
        <f t="shared" si="6"/>
        <v>1001.4778893896054</v>
      </c>
      <c r="O27">
        <f t="shared" si="7"/>
        <v>39.758506396608006</v>
      </c>
      <c r="P27">
        <f t="shared" si="8"/>
        <v>636.1361023457281</v>
      </c>
      <c r="Q27">
        <f t="shared" si="9"/>
        <v>155.53619168499262</v>
      </c>
      <c r="R27">
        <f t="shared" si="10"/>
        <v>2488.579066959882</v>
      </c>
      <c r="S27">
        <f t="shared" si="11"/>
        <v>-1.310412630650851</v>
      </c>
    </row>
    <row r="28" spans="4:19" ht="12.75">
      <c r="D28" s="3">
        <v>17</v>
      </c>
      <c r="E28" s="16">
        <f t="shared" si="0"/>
        <v>0.23211264474190518</v>
      </c>
      <c r="G28" s="2">
        <f t="shared" si="1"/>
        <v>3.912023005428146</v>
      </c>
      <c r="H28" s="2">
        <f t="shared" si="2"/>
        <v>2.4849066497880004</v>
      </c>
      <c r="I28" s="2">
        <f t="shared" si="3"/>
        <v>9.721011980312039</v>
      </c>
      <c r="J28" s="2">
        <v>17</v>
      </c>
      <c r="K28" s="2">
        <f t="shared" si="4"/>
        <v>289</v>
      </c>
      <c r="M28" s="2">
        <f t="shared" si="5"/>
        <v>66.50439109227848</v>
      </c>
      <c r="N28">
        <f t="shared" si="6"/>
        <v>1130.5746485687341</v>
      </c>
      <c r="O28">
        <f t="shared" si="7"/>
        <v>42.24341304639601</v>
      </c>
      <c r="P28">
        <f t="shared" si="8"/>
        <v>718.1380217887321</v>
      </c>
      <c r="Q28">
        <f t="shared" si="9"/>
        <v>165.25720366530464</v>
      </c>
      <c r="R28">
        <f t="shared" si="10"/>
        <v>2809.3724623101793</v>
      </c>
      <c r="S28">
        <f t="shared" si="11"/>
        <v>-1.4605324874704801</v>
      </c>
    </row>
    <row r="29" spans="4:19" ht="12.75">
      <c r="D29" s="3">
        <v>18</v>
      </c>
      <c r="E29" s="16">
        <f t="shared" si="0"/>
        <v>0.19917396887146943</v>
      </c>
      <c r="G29" s="2">
        <f t="shared" si="1"/>
        <v>3.912023005428146</v>
      </c>
      <c r="H29" s="2">
        <f t="shared" si="2"/>
        <v>2.4849066497880004</v>
      </c>
      <c r="I29" s="2">
        <f t="shared" si="3"/>
        <v>9.721011980312039</v>
      </c>
      <c r="J29" s="2">
        <v>18</v>
      </c>
      <c r="K29" s="2">
        <f t="shared" si="4"/>
        <v>324</v>
      </c>
      <c r="M29" s="2">
        <f t="shared" si="5"/>
        <v>70.41641409770662</v>
      </c>
      <c r="N29">
        <f t="shared" si="6"/>
        <v>1267.4954537587193</v>
      </c>
      <c r="O29">
        <f t="shared" si="7"/>
        <v>44.72831969618401</v>
      </c>
      <c r="P29">
        <f t="shared" si="8"/>
        <v>805.1097545313121</v>
      </c>
      <c r="Q29">
        <f t="shared" si="9"/>
        <v>174.9782156456167</v>
      </c>
      <c r="R29">
        <f t="shared" si="10"/>
        <v>3149.6078816211007</v>
      </c>
      <c r="S29">
        <f t="shared" si="11"/>
        <v>-1.6135766207268767</v>
      </c>
    </row>
    <row r="30" spans="4:19" ht="12.75">
      <c r="D30" s="3">
        <v>19</v>
      </c>
      <c r="E30" s="16">
        <f t="shared" si="0"/>
        <v>0.17041050278569844</v>
      </c>
      <c r="G30" s="2">
        <f t="shared" si="1"/>
        <v>3.912023005428146</v>
      </c>
      <c r="H30" s="2">
        <f t="shared" si="2"/>
        <v>2.4849066497880004</v>
      </c>
      <c r="I30" s="2">
        <f t="shared" si="3"/>
        <v>9.721011980312039</v>
      </c>
      <c r="J30" s="2">
        <v>19</v>
      </c>
      <c r="K30" s="2">
        <f t="shared" si="4"/>
        <v>361</v>
      </c>
      <c r="M30" s="2">
        <f t="shared" si="5"/>
        <v>74.32843710313477</v>
      </c>
      <c r="N30">
        <f t="shared" si="6"/>
        <v>1412.2403049595607</v>
      </c>
      <c r="O30">
        <f t="shared" si="7"/>
        <v>47.213226345972004</v>
      </c>
      <c r="P30">
        <f t="shared" si="8"/>
        <v>897.0513005734681</v>
      </c>
      <c r="Q30">
        <f t="shared" si="9"/>
        <v>184.69922762592873</v>
      </c>
      <c r="R30">
        <f t="shared" si="10"/>
        <v>3509.285324892646</v>
      </c>
      <c r="S30">
        <f t="shared" si="11"/>
        <v>-1.7695450304200406</v>
      </c>
    </row>
    <row r="31" spans="4:19" ht="12.75">
      <c r="D31" s="3">
        <v>20</v>
      </c>
      <c r="E31" s="16">
        <f t="shared" si="0"/>
        <v>0.14537513833794755</v>
      </c>
      <c r="G31" s="2">
        <f t="shared" si="1"/>
        <v>3.912023005428146</v>
      </c>
      <c r="H31" s="2">
        <f t="shared" si="2"/>
        <v>2.4849066497880004</v>
      </c>
      <c r="I31" s="2">
        <f t="shared" si="3"/>
        <v>9.721011980312039</v>
      </c>
      <c r="J31" s="2">
        <v>20</v>
      </c>
      <c r="K31" s="2">
        <f t="shared" si="4"/>
        <v>400</v>
      </c>
      <c r="M31" s="2">
        <f t="shared" si="5"/>
        <v>78.24046010856291</v>
      </c>
      <c r="N31">
        <f t="shared" si="6"/>
        <v>1564.8092021712584</v>
      </c>
      <c r="O31">
        <f t="shared" si="7"/>
        <v>49.698132995760005</v>
      </c>
      <c r="P31">
        <f t="shared" si="8"/>
        <v>993.9626599152001</v>
      </c>
      <c r="Q31">
        <f t="shared" si="9"/>
        <v>194.42023960624078</v>
      </c>
      <c r="R31">
        <f t="shared" si="10"/>
        <v>3888.4047921248152</v>
      </c>
      <c r="S31">
        <f t="shared" si="11"/>
        <v>-1.928437716549969</v>
      </c>
    </row>
    <row r="32" spans="4:19" ht="12.75">
      <c r="D32" s="3">
        <v>21</v>
      </c>
      <c r="E32" s="16">
        <f t="shared" si="0"/>
        <v>0.1236556392978847</v>
      </c>
      <c r="G32" s="2">
        <f t="shared" si="1"/>
        <v>3.912023005428146</v>
      </c>
      <c r="H32" s="2">
        <f t="shared" si="2"/>
        <v>2.4849066497880004</v>
      </c>
      <c r="I32" s="2">
        <f t="shared" si="3"/>
        <v>9.721011980312039</v>
      </c>
      <c r="J32" s="2">
        <v>21</v>
      </c>
      <c r="K32" s="2">
        <f t="shared" si="4"/>
        <v>441</v>
      </c>
      <c r="M32" s="2">
        <f t="shared" si="5"/>
        <v>82.15248311399107</v>
      </c>
      <c r="N32">
        <f t="shared" si="6"/>
        <v>1725.2021453938123</v>
      </c>
      <c r="O32">
        <f t="shared" si="7"/>
        <v>52.18303964554801</v>
      </c>
      <c r="P32">
        <f t="shared" si="8"/>
        <v>1095.8438325565082</v>
      </c>
      <c r="Q32">
        <f t="shared" si="9"/>
        <v>204.1412515865528</v>
      </c>
      <c r="R32">
        <f t="shared" si="10"/>
        <v>4286.966283317609</v>
      </c>
      <c r="S32">
        <f t="shared" si="11"/>
        <v>-2.0902546791166685</v>
      </c>
    </row>
    <row r="33" spans="4:19" ht="12.75">
      <c r="D33" s="3">
        <v>22</v>
      </c>
      <c r="E33" s="16">
        <f t="shared" si="0"/>
        <v>0.10487397181836683</v>
      </c>
      <c r="G33" s="2">
        <f t="shared" si="1"/>
        <v>3.912023005428146</v>
      </c>
      <c r="H33" s="2">
        <f t="shared" si="2"/>
        <v>2.4849066497880004</v>
      </c>
      <c r="I33" s="2">
        <f t="shared" si="3"/>
        <v>9.721011980312039</v>
      </c>
      <c r="J33" s="2">
        <v>22</v>
      </c>
      <c r="K33" s="2">
        <f t="shared" si="4"/>
        <v>484</v>
      </c>
      <c r="M33" s="2">
        <f t="shared" si="5"/>
        <v>86.0645061194192</v>
      </c>
      <c r="N33">
        <f t="shared" si="6"/>
        <v>1893.4191346272225</v>
      </c>
      <c r="O33">
        <f t="shared" si="7"/>
        <v>54.66794629533601</v>
      </c>
      <c r="P33">
        <f t="shared" si="8"/>
        <v>1202.6948184973921</v>
      </c>
      <c r="Q33">
        <f t="shared" si="9"/>
        <v>213.86226356686484</v>
      </c>
      <c r="R33">
        <f t="shared" si="10"/>
        <v>4704.9697984710265</v>
      </c>
      <c r="S33">
        <f t="shared" si="11"/>
        <v>-2.2549959181201378</v>
      </c>
    </row>
    <row r="34" spans="4:19" ht="12.75">
      <c r="D34" s="3">
        <v>23</v>
      </c>
      <c r="E34" s="16">
        <f t="shared" si="0"/>
        <v>0.08868527312931032</v>
      </c>
      <c r="G34" s="2">
        <f t="shared" si="1"/>
        <v>3.912023005428146</v>
      </c>
      <c r="H34" s="2">
        <f t="shared" si="2"/>
        <v>2.4849066497880004</v>
      </c>
      <c r="I34" s="2">
        <f t="shared" si="3"/>
        <v>9.721011980312039</v>
      </c>
      <c r="J34" s="2">
        <v>23</v>
      </c>
      <c r="K34" s="2">
        <f t="shared" si="4"/>
        <v>529</v>
      </c>
      <c r="M34" s="2">
        <f t="shared" si="5"/>
        <v>89.97652912484736</v>
      </c>
      <c r="N34">
        <f t="shared" si="6"/>
        <v>2069.460169871489</v>
      </c>
      <c r="O34">
        <f t="shared" si="7"/>
        <v>57.15285294512401</v>
      </c>
      <c r="P34">
        <f t="shared" si="8"/>
        <v>1314.5156177378522</v>
      </c>
      <c r="Q34">
        <f t="shared" si="9"/>
        <v>223.5832755471769</v>
      </c>
      <c r="R34">
        <f t="shared" si="10"/>
        <v>5142.415337585068</v>
      </c>
      <c r="S34">
        <f t="shared" si="11"/>
        <v>-2.4226614335603687</v>
      </c>
    </row>
    <row r="35" spans="4:19" ht="12.75">
      <c r="D35" s="3">
        <v>24</v>
      </c>
      <c r="E35" s="16">
        <f t="shared" si="0"/>
        <v>0.07477652909175911</v>
      </c>
      <c r="G35" s="2">
        <f t="shared" si="1"/>
        <v>3.912023005428146</v>
      </c>
      <c r="H35" s="2">
        <f t="shared" si="2"/>
        <v>2.4849066497880004</v>
      </c>
      <c r="I35" s="2">
        <f t="shared" si="3"/>
        <v>9.721011980312039</v>
      </c>
      <c r="J35" s="2">
        <v>24</v>
      </c>
      <c r="K35" s="2">
        <f t="shared" si="4"/>
        <v>576</v>
      </c>
      <c r="M35" s="2">
        <f t="shared" si="5"/>
        <v>93.8885521302755</v>
      </c>
      <c r="N35">
        <f t="shared" si="6"/>
        <v>2253.325251126612</v>
      </c>
      <c r="O35">
        <f t="shared" si="7"/>
        <v>59.63775959491201</v>
      </c>
      <c r="P35">
        <f t="shared" si="8"/>
        <v>1431.3062302778883</v>
      </c>
      <c r="Q35">
        <f t="shared" si="9"/>
        <v>233.30428752748892</v>
      </c>
      <c r="R35">
        <f t="shared" si="10"/>
        <v>5599.302900659734</v>
      </c>
      <c r="S35">
        <f t="shared" si="11"/>
        <v>-2.593251225437373</v>
      </c>
    </row>
    <row r="36" spans="4:19" ht="12.75">
      <c r="D36" s="3">
        <v>25</v>
      </c>
      <c r="E36" s="16">
        <f t="shared" si="0"/>
        <v>0.06286502610066402</v>
      </c>
      <c r="G36" s="2">
        <f t="shared" si="1"/>
        <v>3.912023005428146</v>
      </c>
      <c r="H36" s="2">
        <f t="shared" si="2"/>
        <v>2.4849066497880004</v>
      </c>
      <c r="I36" s="2">
        <f t="shared" si="3"/>
        <v>9.721011980312039</v>
      </c>
      <c r="J36" s="2">
        <v>25</v>
      </c>
      <c r="K36" s="2">
        <f t="shared" si="4"/>
        <v>625</v>
      </c>
      <c r="M36" s="2">
        <f t="shared" si="5"/>
        <v>97.80057513570365</v>
      </c>
      <c r="N36">
        <f t="shared" si="6"/>
        <v>2445.0143783925914</v>
      </c>
      <c r="O36">
        <f t="shared" si="7"/>
        <v>62.12266624470001</v>
      </c>
      <c r="P36">
        <f t="shared" si="8"/>
        <v>1553.0666561175003</v>
      </c>
      <c r="Q36">
        <f t="shared" si="9"/>
        <v>243.02529950780095</v>
      </c>
      <c r="R36">
        <f t="shared" si="10"/>
        <v>6075.632487695024</v>
      </c>
      <c r="S36">
        <f t="shared" si="11"/>
        <v>-2.76676529375114</v>
      </c>
    </row>
    <row r="37" spans="4:19" ht="12.75">
      <c r="D37" s="3">
        <v>26</v>
      </c>
      <c r="E37" s="16">
        <f aca="true" t="shared" si="12" ref="E37:E51">EXP(S37)</f>
        <v>0.05269663705328116</v>
      </c>
      <c r="G37" s="2">
        <f t="shared" si="1"/>
        <v>3.912023005428146</v>
      </c>
      <c r="H37" s="2">
        <f t="shared" si="2"/>
        <v>2.4849066497880004</v>
      </c>
      <c r="I37" s="2">
        <f t="shared" si="3"/>
        <v>9.721011980312039</v>
      </c>
      <c r="J37" s="2">
        <v>26</v>
      </c>
      <c r="K37" s="2">
        <f aca="true" t="shared" si="13" ref="K37:K51">J37*J37</f>
        <v>676</v>
      </c>
      <c r="M37" s="2">
        <f aca="true" t="shared" si="14" ref="M37:M51">J37*G37</f>
        <v>101.71259814113179</v>
      </c>
      <c r="N37">
        <f aca="true" t="shared" si="15" ref="N37:N51">K37*G37</f>
        <v>2644.527551669427</v>
      </c>
      <c r="O37">
        <f aca="true" t="shared" si="16" ref="O37:O51">J37*H37</f>
        <v>64.60757289448802</v>
      </c>
      <c r="P37">
        <f aca="true" t="shared" si="17" ref="P37:P51">K37*H37</f>
        <v>1679.7968952566882</v>
      </c>
      <c r="Q37">
        <f aca="true" t="shared" si="18" ref="Q37:Q51">J37*I37</f>
        <v>252.746311488113</v>
      </c>
      <c r="R37">
        <f aca="true" t="shared" si="19" ref="R37:R51">K37*I37</f>
        <v>6571.404098690938</v>
      </c>
      <c r="S37">
        <f aca="true" t="shared" si="20" ref="S37:S51">$B$12+$B$13*J37+$B$14*K37+$B$15*H37+$B$16*M37+$B$17*I37+$B$18*N37+$B$19*O37+$B$20*P37+$B$21*Q37+$B$22*R37</f>
        <v>-2.9432036385016764</v>
      </c>
    </row>
    <row r="38" spans="4:19" ht="12.75">
      <c r="D38" s="3">
        <v>27</v>
      </c>
      <c r="E38" s="16">
        <f t="shared" si="12"/>
        <v>0.044043994936781815</v>
      </c>
      <c r="G38" s="2">
        <f t="shared" si="1"/>
        <v>3.912023005428146</v>
      </c>
      <c r="H38" s="2">
        <f t="shared" si="2"/>
        <v>2.4849066497880004</v>
      </c>
      <c r="I38" s="2">
        <f t="shared" si="3"/>
        <v>9.721011980312039</v>
      </c>
      <c r="J38" s="2">
        <v>27</v>
      </c>
      <c r="K38" s="2">
        <f t="shared" si="13"/>
        <v>729</v>
      </c>
      <c r="M38" s="2">
        <f t="shared" si="14"/>
        <v>105.62462114655995</v>
      </c>
      <c r="N38">
        <f t="shared" si="15"/>
        <v>2851.8647709571183</v>
      </c>
      <c r="O38">
        <f t="shared" si="16"/>
        <v>67.092479544276</v>
      </c>
      <c r="P38">
        <f t="shared" si="17"/>
        <v>1811.4969476954523</v>
      </c>
      <c r="Q38">
        <f t="shared" si="18"/>
        <v>262.46732346842504</v>
      </c>
      <c r="R38">
        <f t="shared" si="19"/>
        <v>7086.617733647476</v>
      </c>
      <c r="S38">
        <f t="shared" si="20"/>
        <v>-3.1225662596889814</v>
      </c>
    </row>
    <row r="39" spans="4:19" ht="12.75">
      <c r="D39" s="3">
        <v>28</v>
      </c>
      <c r="E39" s="16">
        <f t="shared" si="12"/>
        <v>0.03670460124294923</v>
      </c>
      <c r="G39" s="2">
        <f t="shared" si="1"/>
        <v>3.912023005428146</v>
      </c>
      <c r="H39" s="2">
        <f t="shared" si="2"/>
        <v>2.4849066497880004</v>
      </c>
      <c r="I39" s="2">
        <f t="shared" si="3"/>
        <v>9.721011980312039</v>
      </c>
      <c r="J39" s="2">
        <v>28</v>
      </c>
      <c r="K39" s="2">
        <f t="shared" si="13"/>
        <v>784</v>
      </c>
      <c r="M39" s="2">
        <f t="shared" si="14"/>
        <v>109.53664415198809</v>
      </c>
      <c r="N39">
        <f t="shared" si="15"/>
        <v>3067.0260362556664</v>
      </c>
      <c r="O39">
        <f t="shared" si="16"/>
        <v>69.577386194064</v>
      </c>
      <c r="P39">
        <f t="shared" si="17"/>
        <v>1948.1668134337922</v>
      </c>
      <c r="Q39">
        <f t="shared" si="18"/>
        <v>272.18833544873706</v>
      </c>
      <c r="R39">
        <f t="shared" si="19"/>
        <v>7621.273392564638</v>
      </c>
      <c r="S39">
        <f t="shared" si="20"/>
        <v>-3.304853157313053</v>
      </c>
    </row>
    <row r="40" spans="4:19" ht="12.75">
      <c r="D40" s="3">
        <v>29</v>
      </c>
      <c r="E40" s="16">
        <f t="shared" si="12"/>
        <v>0.030498910071318826</v>
      </c>
      <c r="G40" s="2">
        <f t="shared" si="1"/>
        <v>3.912023005428146</v>
      </c>
      <c r="H40" s="2">
        <f t="shared" si="2"/>
        <v>2.4849066497880004</v>
      </c>
      <c r="I40" s="2">
        <f t="shared" si="3"/>
        <v>9.721011980312039</v>
      </c>
      <c r="J40" s="2">
        <v>29</v>
      </c>
      <c r="K40" s="2">
        <f t="shared" si="13"/>
        <v>841</v>
      </c>
      <c r="M40" s="2">
        <f t="shared" si="14"/>
        <v>113.44866715741624</v>
      </c>
      <c r="N40">
        <f t="shared" si="15"/>
        <v>3290.0113475650705</v>
      </c>
      <c r="O40">
        <f t="shared" si="16"/>
        <v>72.062292843852</v>
      </c>
      <c r="P40">
        <f t="shared" si="17"/>
        <v>2089.806492471708</v>
      </c>
      <c r="Q40">
        <f t="shared" si="18"/>
        <v>281.9093474290491</v>
      </c>
      <c r="R40">
        <f t="shared" si="19"/>
        <v>8175.371075442425</v>
      </c>
      <c r="S40">
        <f t="shared" si="20"/>
        <v>-3.4900643313738904</v>
      </c>
    </row>
    <row r="41" spans="4:19" ht="12.75">
      <c r="D41" s="3">
        <v>30</v>
      </c>
      <c r="E41" s="16">
        <f t="shared" si="12"/>
        <v>0.025268422587440213</v>
      </c>
      <c r="G41" s="2">
        <f t="shared" si="1"/>
        <v>3.912023005428146</v>
      </c>
      <c r="H41" s="2">
        <f t="shared" si="2"/>
        <v>2.4849066497880004</v>
      </c>
      <c r="I41" s="2">
        <f t="shared" si="3"/>
        <v>9.721011980312039</v>
      </c>
      <c r="J41" s="2">
        <v>30</v>
      </c>
      <c r="K41" s="2">
        <f t="shared" si="13"/>
        <v>900</v>
      </c>
      <c r="M41" s="2">
        <f t="shared" si="14"/>
        <v>117.36069016284438</v>
      </c>
      <c r="N41">
        <f t="shared" si="15"/>
        <v>3520.8207048853315</v>
      </c>
      <c r="O41">
        <f t="shared" si="16"/>
        <v>74.54719949364001</v>
      </c>
      <c r="P41">
        <f t="shared" si="17"/>
        <v>2236.4159848092004</v>
      </c>
      <c r="Q41">
        <f t="shared" si="18"/>
        <v>291.6303594093612</v>
      </c>
      <c r="R41">
        <f t="shared" si="19"/>
        <v>8748.910782280835</v>
      </c>
      <c r="S41">
        <f t="shared" si="20"/>
        <v>-3.678199781871497</v>
      </c>
    </row>
    <row r="42" spans="4:19" ht="12.75">
      <c r="D42" s="3">
        <v>31</v>
      </c>
      <c r="E42" s="16">
        <f t="shared" si="12"/>
        <v>0.02087382058411553</v>
      </c>
      <c r="G42" s="2">
        <f t="shared" si="1"/>
        <v>3.912023005428146</v>
      </c>
      <c r="H42" s="2">
        <f t="shared" si="2"/>
        <v>2.4849066497880004</v>
      </c>
      <c r="I42" s="2">
        <f t="shared" si="3"/>
        <v>9.721011980312039</v>
      </c>
      <c r="J42" s="2">
        <v>31</v>
      </c>
      <c r="K42" s="2">
        <f t="shared" si="13"/>
        <v>961</v>
      </c>
      <c r="M42" s="2">
        <f t="shared" si="14"/>
        <v>121.27271316827253</v>
      </c>
      <c r="N42">
        <f t="shared" si="15"/>
        <v>3759.4541082164483</v>
      </c>
      <c r="O42">
        <f t="shared" si="16"/>
        <v>77.03210614342801</v>
      </c>
      <c r="P42">
        <f t="shared" si="17"/>
        <v>2387.9952904462684</v>
      </c>
      <c r="Q42">
        <f t="shared" si="18"/>
        <v>301.3513713896732</v>
      </c>
      <c r="R42">
        <f t="shared" si="19"/>
        <v>9341.892513079869</v>
      </c>
      <c r="S42">
        <f t="shared" si="20"/>
        <v>-3.86925950880587</v>
      </c>
    </row>
    <row r="43" spans="4:19" ht="12.75">
      <c r="D43" s="3">
        <v>32</v>
      </c>
      <c r="E43" s="16">
        <f t="shared" si="12"/>
        <v>0.01719316234682805</v>
      </c>
      <c r="G43" s="2">
        <f t="shared" si="1"/>
        <v>3.912023005428146</v>
      </c>
      <c r="H43" s="2">
        <f t="shared" si="2"/>
        <v>2.4849066497880004</v>
      </c>
      <c r="I43" s="2">
        <f t="shared" si="3"/>
        <v>9.721011980312039</v>
      </c>
      <c r="J43" s="2">
        <v>32</v>
      </c>
      <c r="K43" s="2">
        <f t="shared" si="13"/>
        <v>1024</v>
      </c>
      <c r="M43" s="2">
        <f t="shared" si="14"/>
        <v>125.18473617370067</v>
      </c>
      <c r="N43">
        <f t="shared" si="15"/>
        <v>4005.9115575584215</v>
      </c>
      <c r="O43">
        <f t="shared" si="16"/>
        <v>79.51701279321601</v>
      </c>
      <c r="P43">
        <f t="shared" si="17"/>
        <v>2544.5444093829124</v>
      </c>
      <c r="Q43">
        <f t="shared" si="18"/>
        <v>311.07238336998523</v>
      </c>
      <c r="R43">
        <f t="shared" si="19"/>
        <v>9954.316267839527</v>
      </c>
      <c r="S43">
        <f t="shared" si="20"/>
        <v>-4.063243512177012</v>
      </c>
    </row>
    <row r="44" spans="4:19" ht="12.75">
      <c r="D44" s="3">
        <v>33</v>
      </c>
      <c r="E44" s="16">
        <f t="shared" si="12"/>
        <v>0.014120158920535844</v>
      </c>
      <c r="G44" s="2">
        <f>LN($B$10)</f>
        <v>3.912023005428146</v>
      </c>
      <c r="H44" s="2">
        <f>LN($C$10)</f>
        <v>2.4849066497880004</v>
      </c>
      <c r="I44" s="2">
        <f>LN($B$10)*LN($C$10)</f>
        <v>9.721011980312039</v>
      </c>
      <c r="J44" s="2">
        <v>33</v>
      </c>
      <c r="K44" s="2">
        <f t="shared" si="13"/>
        <v>1089</v>
      </c>
      <c r="M44" s="2">
        <f t="shared" si="14"/>
        <v>129.0967591791288</v>
      </c>
      <c r="N44">
        <f t="shared" si="15"/>
        <v>4260.193052911251</v>
      </c>
      <c r="O44">
        <f t="shared" si="16"/>
        <v>82.00191944300401</v>
      </c>
      <c r="P44">
        <f t="shared" si="17"/>
        <v>2706.063341619132</v>
      </c>
      <c r="Q44">
        <f t="shared" si="18"/>
        <v>320.79339535029726</v>
      </c>
      <c r="R44">
        <f t="shared" si="19"/>
        <v>10586.18204655981</v>
      </c>
      <c r="S44">
        <f t="shared" si="20"/>
        <v>-4.260151791984922</v>
      </c>
    </row>
    <row r="45" spans="4:19" ht="12.75">
      <c r="D45" s="3">
        <v>34</v>
      </c>
      <c r="E45" s="16">
        <f t="shared" si="12"/>
        <v>0.011562544260340259</v>
      </c>
      <c r="G45" s="2">
        <f>LN($B$10)</f>
        <v>3.912023005428146</v>
      </c>
      <c r="H45" s="2">
        <f>LN($C$10)</f>
        <v>2.4849066497880004</v>
      </c>
      <c r="I45" s="2">
        <f>LN($B$10)*LN($C$10)</f>
        <v>9.721011980312039</v>
      </c>
      <c r="J45" s="2">
        <v>34</v>
      </c>
      <c r="K45" s="2">
        <f t="shared" si="13"/>
        <v>1156</v>
      </c>
      <c r="M45" s="2">
        <f t="shared" si="14"/>
        <v>133.00878218455696</v>
      </c>
      <c r="N45">
        <f t="shared" si="15"/>
        <v>4522.2985942749365</v>
      </c>
      <c r="O45">
        <f t="shared" si="16"/>
        <v>84.48682609279201</v>
      </c>
      <c r="P45">
        <f t="shared" si="17"/>
        <v>2872.5520871549284</v>
      </c>
      <c r="Q45">
        <f t="shared" si="18"/>
        <v>330.5144073306093</v>
      </c>
      <c r="R45">
        <f t="shared" si="19"/>
        <v>11237.489849240717</v>
      </c>
      <c r="S45">
        <f t="shared" si="20"/>
        <v>-4.4599843482296</v>
      </c>
    </row>
    <row r="46" spans="4:19" ht="12.75">
      <c r="D46" s="3">
        <v>35</v>
      </c>
      <c r="E46" s="16">
        <f t="shared" si="12"/>
        <v>0.009440548649048173</v>
      </c>
      <c r="G46" s="2">
        <f>LN($B$10)</f>
        <v>3.912023005428146</v>
      </c>
      <c r="H46" s="2">
        <f>LN($C$10)</f>
        <v>2.4849066497880004</v>
      </c>
      <c r="I46" s="2">
        <f>LN($B$10)*LN($C$10)</f>
        <v>9.721011980312039</v>
      </c>
      <c r="J46" s="2">
        <v>35</v>
      </c>
      <c r="K46" s="2">
        <f t="shared" si="13"/>
        <v>1225</v>
      </c>
      <c r="M46" s="2">
        <f t="shared" si="14"/>
        <v>136.92080518998512</v>
      </c>
      <c r="N46">
        <f t="shared" si="15"/>
        <v>4792.228181649479</v>
      </c>
      <c r="O46">
        <f t="shared" si="16"/>
        <v>86.97173274258002</v>
      </c>
      <c r="P46">
        <f t="shared" si="17"/>
        <v>3044.0106459903004</v>
      </c>
      <c r="Q46">
        <f t="shared" si="18"/>
        <v>340.2354193109214</v>
      </c>
      <c r="R46">
        <f t="shared" si="19"/>
        <v>11908.239675882247</v>
      </c>
      <c r="S46">
        <f t="shared" si="20"/>
        <v>-4.662741180911046</v>
      </c>
    </row>
    <row r="47" spans="4:19" ht="12.75">
      <c r="D47" s="3">
        <v>36</v>
      </c>
      <c r="E47" s="16">
        <f t="shared" si="12"/>
        <v>0.007685481187994359</v>
      </c>
      <c r="G47" s="2">
        <f>LN($B$10)</f>
        <v>3.912023005428146</v>
      </c>
      <c r="H47" s="2">
        <f>LN($C$10)</f>
        <v>2.4849066497880004</v>
      </c>
      <c r="I47" s="2">
        <f>LN($B$10)*LN($C$10)</f>
        <v>9.721011980312039</v>
      </c>
      <c r="J47" s="2">
        <v>36</v>
      </c>
      <c r="K47" s="2">
        <f t="shared" si="13"/>
        <v>1296</v>
      </c>
      <c r="M47" s="2">
        <f t="shared" si="14"/>
        <v>140.83282819541324</v>
      </c>
      <c r="N47">
        <f t="shared" si="15"/>
        <v>5069.981815034877</v>
      </c>
      <c r="O47">
        <f t="shared" si="16"/>
        <v>89.45663939236802</v>
      </c>
      <c r="P47">
        <f t="shared" si="17"/>
        <v>3220.4390181252484</v>
      </c>
      <c r="Q47">
        <f t="shared" si="18"/>
        <v>349.9564312912334</v>
      </c>
      <c r="R47">
        <f t="shared" si="19"/>
        <v>12598.431526484403</v>
      </c>
      <c r="S47">
        <f t="shared" si="20"/>
        <v>-4.868422290029255</v>
      </c>
    </row>
    <row r="48" spans="4:19" ht="12.75">
      <c r="D48" s="3">
        <v>37</v>
      </c>
      <c r="E48" s="16">
        <f t="shared" si="12"/>
        <v>0.006238424106170591</v>
      </c>
      <c r="G48" s="2">
        <f>LN($B$10)</f>
        <v>3.912023005428146</v>
      </c>
      <c r="H48" s="2">
        <f>LN($C$10)</f>
        <v>2.4849066497880004</v>
      </c>
      <c r="I48" s="2">
        <f>LN($B$10)*LN($C$10)</f>
        <v>9.721011980312039</v>
      </c>
      <c r="J48" s="2">
        <v>37</v>
      </c>
      <c r="K48" s="2">
        <f t="shared" si="13"/>
        <v>1369</v>
      </c>
      <c r="M48" s="2">
        <f t="shared" si="14"/>
        <v>144.7448512008414</v>
      </c>
      <c r="N48">
        <f t="shared" si="15"/>
        <v>5355.5594944311315</v>
      </c>
      <c r="O48">
        <f t="shared" si="16"/>
        <v>91.94154604215602</v>
      </c>
      <c r="P48">
        <f t="shared" si="17"/>
        <v>3401.8372035597727</v>
      </c>
      <c r="Q48">
        <f t="shared" si="18"/>
        <v>359.6774432715454</v>
      </c>
      <c r="R48">
        <f t="shared" si="19"/>
        <v>13308.06540104718</v>
      </c>
      <c r="S48">
        <f t="shared" si="20"/>
        <v>-5.077027675584233</v>
      </c>
    </row>
    <row r="49" spans="4:19" ht="12.75">
      <c r="D49" s="3">
        <v>38</v>
      </c>
      <c r="E49" s="16">
        <f t="shared" si="12"/>
        <v>0.005049039066936934</v>
      </c>
      <c r="G49" s="2">
        <f>LN($B$10)</f>
        <v>3.912023005428146</v>
      </c>
      <c r="H49" s="2">
        <f>LN($C$10)</f>
        <v>2.4849066497880004</v>
      </c>
      <c r="I49" s="2">
        <f>LN($B$10)*LN($C$10)</f>
        <v>9.721011980312039</v>
      </c>
      <c r="J49" s="2">
        <v>38</v>
      </c>
      <c r="K49" s="2">
        <f t="shared" si="13"/>
        <v>1444</v>
      </c>
      <c r="M49" s="2">
        <f t="shared" si="14"/>
        <v>148.65687420626955</v>
      </c>
      <c r="N49">
        <f t="shared" si="15"/>
        <v>5648.961219838243</v>
      </c>
      <c r="O49">
        <f t="shared" si="16"/>
        <v>94.42645269194401</v>
      </c>
      <c r="P49">
        <f t="shared" si="17"/>
        <v>3588.2052022938724</v>
      </c>
      <c r="Q49">
        <f t="shared" si="18"/>
        <v>369.39845525185746</v>
      </c>
      <c r="R49">
        <f t="shared" si="19"/>
        <v>14037.141299570583</v>
      </c>
      <c r="S49">
        <f t="shared" si="20"/>
        <v>-5.288557337575988</v>
      </c>
    </row>
    <row r="50" spans="4:19" ht="12.75">
      <c r="D50" s="3">
        <v>39</v>
      </c>
      <c r="E50" s="16">
        <f t="shared" si="12"/>
        <v>0.004074483552089567</v>
      </c>
      <c r="G50" s="2">
        <f>LN($B$10)</f>
        <v>3.912023005428146</v>
      </c>
      <c r="H50" s="2">
        <f>LN($C$10)</f>
        <v>2.4849066497880004</v>
      </c>
      <c r="I50" s="2">
        <f>LN($B$10)*LN($C$10)</f>
        <v>9.721011980312039</v>
      </c>
      <c r="J50" s="2">
        <v>39</v>
      </c>
      <c r="K50" s="2">
        <f t="shared" si="13"/>
        <v>1521</v>
      </c>
      <c r="M50" s="2">
        <f t="shared" si="14"/>
        <v>152.5688972116977</v>
      </c>
      <c r="N50">
        <f t="shared" si="15"/>
        <v>5950.18699125621</v>
      </c>
      <c r="O50">
        <f t="shared" si="16"/>
        <v>96.91135934173201</v>
      </c>
      <c r="P50">
        <f t="shared" si="17"/>
        <v>3779.5430143275485</v>
      </c>
      <c r="Q50">
        <f t="shared" si="18"/>
        <v>379.1194672321695</v>
      </c>
      <c r="R50">
        <f t="shared" si="19"/>
        <v>14785.65922205461</v>
      </c>
      <c r="S50">
        <f t="shared" si="20"/>
        <v>-5.503011276004498</v>
      </c>
    </row>
    <row r="51" spans="4:19" ht="12.75">
      <c r="D51" s="3">
        <v>40</v>
      </c>
      <c r="E51" s="16">
        <f t="shared" si="12"/>
        <v>0.0032784337336305156</v>
      </c>
      <c r="G51" s="2">
        <f>LN($B$10)</f>
        <v>3.912023005428146</v>
      </c>
      <c r="H51" s="2">
        <f>LN($C$10)</f>
        <v>2.4849066497880004</v>
      </c>
      <c r="I51" s="2">
        <f>LN($B$10)*LN($C$10)</f>
        <v>9.721011980312039</v>
      </c>
      <c r="J51" s="2">
        <v>40</v>
      </c>
      <c r="K51" s="2">
        <f t="shared" si="13"/>
        <v>1600</v>
      </c>
      <c r="M51" s="2">
        <f t="shared" si="14"/>
        <v>156.48092021712583</v>
      </c>
      <c r="N51">
        <f t="shared" si="15"/>
        <v>6259.236808685034</v>
      </c>
      <c r="O51">
        <f t="shared" si="16"/>
        <v>99.39626599152001</v>
      </c>
      <c r="P51">
        <f t="shared" si="17"/>
        <v>3975.8506396608004</v>
      </c>
      <c r="Q51">
        <f t="shared" si="18"/>
        <v>388.84047921248157</v>
      </c>
      <c r="R51">
        <f t="shared" si="19"/>
        <v>15553.619168499261</v>
      </c>
      <c r="S51">
        <f t="shared" si="20"/>
        <v>-5.720389490869779</v>
      </c>
    </row>
    <row r="52" spans="4:19" ht="12.75">
      <c r="D52" s="3">
        <v>41</v>
      </c>
      <c r="E52" s="16">
        <f aca="true" t="shared" si="21" ref="E52:E61">EXP(S52)</f>
        <v>0.002630208963433296</v>
      </c>
      <c r="G52" s="2">
        <f>LN($B$10)</f>
        <v>3.912023005428146</v>
      </c>
      <c r="H52" s="2">
        <f>LN($C$10)</f>
        <v>2.4849066497880004</v>
      </c>
      <c r="I52" s="2">
        <f>LN($B$10)*LN($C$10)</f>
        <v>9.721011980312039</v>
      </c>
      <c r="J52" s="2">
        <v>41</v>
      </c>
      <c r="K52" s="2">
        <f aca="true" t="shared" si="22" ref="K52:K61">J52*J52</f>
        <v>1681</v>
      </c>
      <c r="M52" s="2">
        <f aca="true" t="shared" si="23" ref="M52:M61">J52*G52</f>
        <v>160.39294322255398</v>
      </c>
      <c r="N52">
        <f aca="true" t="shared" si="24" ref="N52:N61">K52*G52</f>
        <v>6576.110672124713</v>
      </c>
      <c r="O52">
        <f aca="true" t="shared" si="25" ref="O52:O61">J52*H52</f>
        <v>101.88117264130801</v>
      </c>
      <c r="P52">
        <f aca="true" t="shared" si="26" ref="P52:P61">K52*H52</f>
        <v>4177.128078293628</v>
      </c>
      <c r="Q52">
        <f aca="true" t="shared" si="27" ref="Q52:Q61">J52*I52</f>
        <v>398.5614911927936</v>
      </c>
      <c r="R52">
        <f aca="true" t="shared" si="28" ref="R52:R61">K52*I52</f>
        <v>16341.021138904536</v>
      </c>
      <c r="S52">
        <f>$B$12+$B$13*J52+$B$14*K52+$B$15*H52+$B$16*M52+$B$17*I52+$B$18*N52+$B$19*O52+$B$20*P52+$B$21*Q52+$B$22*R52</f>
        <v>-5.940691982171829</v>
      </c>
    </row>
    <row r="53" spans="4:19" ht="12.75">
      <c r="D53" s="3">
        <v>42</v>
      </c>
      <c r="E53" s="16">
        <f t="shared" si="21"/>
        <v>0.002103992076763375</v>
      </c>
      <c r="G53" s="2">
        <f>LN($B$10)</f>
        <v>3.912023005428146</v>
      </c>
      <c r="H53" s="2">
        <f>LN($C$10)</f>
        <v>2.4849066497880004</v>
      </c>
      <c r="I53" s="2">
        <f>LN($B$10)*LN($C$10)</f>
        <v>9.721011980312039</v>
      </c>
      <c r="J53" s="2">
        <v>42</v>
      </c>
      <c r="K53" s="2">
        <f t="shared" si="22"/>
        <v>1764</v>
      </c>
      <c r="M53" s="2">
        <f t="shared" si="23"/>
        <v>164.30496622798213</v>
      </c>
      <c r="N53">
        <f t="shared" si="24"/>
        <v>6900.808581575249</v>
      </c>
      <c r="O53">
        <f t="shared" si="25"/>
        <v>104.36607929109601</v>
      </c>
      <c r="P53">
        <f t="shared" si="26"/>
        <v>4383.375330226033</v>
      </c>
      <c r="Q53">
        <f t="shared" si="27"/>
        <v>408.2825031731056</v>
      </c>
      <c r="R53">
        <f t="shared" si="28"/>
        <v>17147.865133270436</v>
      </c>
      <c r="S53">
        <f>$B$12+$B$13*J53+$B$14*K53+$B$15*H53+$B$16*M53+$B$17*I53+$B$18*N53+$B$19*O53+$B$20*P53+$B$21*Q53+$B$22*R53</f>
        <v>-6.163918749910639</v>
      </c>
    </row>
    <row r="54" spans="4:19" ht="12.75">
      <c r="D54" s="3">
        <v>43</v>
      </c>
      <c r="E54" s="16">
        <f t="shared" si="21"/>
        <v>0.0016781390731186935</v>
      </c>
      <c r="G54" s="2">
        <f>LN($B$10)</f>
        <v>3.912023005428146</v>
      </c>
      <c r="H54" s="2">
        <f>LN($C$10)</f>
        <v>2.4849066497880004</v>
      </c>
      <c r="I54" s="2">
        <f>LN($B$10)*LN($C$10)</f>
        <v>9.721011980312039</v>
      </c>
      <c r="J54" s="2">
        <v>43</v>
      </c>
      <c r="K54" s="2">
        <f t="shared" si="22"/>
        <v>1849</v>
      </c>
      <c r="M54" s="2">
        <f t="shared" si="23"/>
        <v>168.2169892334103</v>
      </c>
      <c r="N54">
        <f t="shared" si="24"/>
        <v>7233.3305370366415</v>
      </c>
      <c r="O54">
        <f t="shared" si="25"/>
        <v>106.85098594088402</v>
      </c>
      <c r="P54">
        <f t="shared" si="26"/>
        <v>4594.592395458013</v>
      </c>
      <c r="Q54">
        <f t="shared" si="27"/>
        <v>418.00351515341765</v>
      </c>
      <c r="R54">
        <f t="shared" si="28"/>
        <v>17974.151151596958</v>
      </c>
      <c r="S54">
        <f>$B$12+$B$13*J54+$B$14*K54+$B$15*H54+$B$16*M54+$B$17*I54+$B$18*N54+$B$19*O54+$B$20*P54+$B$21*Q54+$B$22*R54</f>
        <v>-6.390069794086227</v>
      </c>
    </row>
    <row r="55" spans="4:19" ht="12.75">
      <c r="D55" s="3">
        <v>44</v>
      </c>
      <c r="E55" s="16">
        <f t="shared" si="21"/>
        <v>0.0013345713635230204</v>
      </c>
      <c r="G55" s="2">
        <f>LN($B$10)</f>
        <v>3.912023005428146</v>
      </c>
      <c r="H55" s="2">
        <f>LN($C$10)</f>
        <v>2.4849066497880004</v>
      </c>
      <c r="I55" s="2">
        <f>LN($B$10)*LN($C$10)</f>
        <v>9.721011980312039</v>
      </c>
      <c r="J55" s="2">
        <v>44</v>
      </c>
      <c r="K55" s="2">
        <f t="shared" si="22"/>
        <v>1936</v>
      </c>
      <c r="M55" s="2">
        <f t="shared" si="23"/>
        <v>172.1290122388384</v>
      </c>
      <c r="N55">
        <f t="shared" si="24"/>
        <v>7573.67653850889</v>
      </c>
      <c r="O55">
        <f t="shared" si="25"/>
        <v>109.33589259067202</v>
      </c>
      <c r="P55">
        <f t="shared" si="26"/>
        <v>4810.7792739895685</v>
      </c>
      <c r="Q55">
        <f t="shared" si="27"/>
        <v>427.7245271337297</v>
      </c>
      <c r="R55">
        <f t="shared" si="28"/>
        <v>18819.879193884106</v>
      </c>
      <c r="S55">
        <f>$B$12+$B$13*J55+$B$14*K55+$B$15*H55+$B$16*M55+$B$17*I55+$B$18*N55+$B$19*O55+$B$20*P55+$B$21*Q55+$B$22*R55</f>
        <v>-6.619145114698582</v>
      </c>
    </row>
    <row r="56" spans="4:19" ht="12.75">
      <c r="D56" s="3">
        <v>45</v>
      </c>
      <c r="E56" s="16">
        <f t="shared" si="21"/>
        <v>0.0010582436154018017</v>
      </c>
      <c r="G56" s="2">
        <f>LN($B$10)</f>
        <v>3.912023005428146</v>
      </c>
      <c r="H56" s="2">
        <f>LN($C$10)</f>
        <v>2.4849066497880004</v>
      </c>
      <c r="I56" s="2">
        <f>LN($B$10)*LN($C$10)</f>
        <v>9.721011980312039</v>
      </c>
      <c r="J56" s="2">
        <v>45</v>
      </c>
      <c r="K56" s="2">
        <f t="shared" si="22"/>
        <v>2025</v>
      </c>
      <c r="M56" s="2">
        <f t="shared" si="23"/>
        <v>176.04103524426657</v>
      </c>
      <c r="N56">
        <f t="shared" si="24"/>
        <v>7921.846585991995</v>
      </c>
      <c r="O56">
        <f t="shared" si="25"/>
        <v>111.82079924046002</v>
      </c>
      <c r="P56">
        <f t="shared" si="26"/>
        <v>5031.9359658207</v>
      </c>
      <c r="Q56">
        <f t="shared" si="27"/>
        <v>437.4455391140417</v>
      </c>
      <c r="R56">
        <f t="shared" si="28"/>
        <v>19685.049260131877</v>
      </c>
      <c r="S56">
        <f>$B$12+$B$13*J56+$B$14*K56+$B$15*H56+$B$16*M56+$B$17*I56+$B$18*N56+$B$19*O56+$B$20*P56+$B$21*Q56+$B$22*R56</f>
        <v>-6.851144711747704</v>
      </c>
    </row>
    <row r="57" spans="4:19" ht="12.75">
      <c r="D57" s="3">
        <v>46</v>
      </c>
      <c r="E57" s="16">
        <f t="shared" si="21"/>
        <v>0.0008366802452685618</v>
      </c>
      <c r="G57" s="2">
        <f>LN($B$10)</f>
        <v>3.912023005428146</v>
      </c>
      <c r="H57" s="2">
        <f>LN($C$10)</f>
        <v>2.4849066497880004</v>
      </c>
      <c r="I57" s="2">
        <f>LN($B$10)*LN($C$10)</f>
        <v>9.721011980312039</v>
      </c>
      <c r="J57" s="2">
        <v>46</v>
      </c>
      <c r="K57" s="2">
        <f t="shared" si="22"/>
        <v>2116</v>
      </c>
      <c r="M57" s="2">
        <f t="shared" si="23"/>
        <v>179.95305824969472</v>
      </c>
      <c r="N57">
        <f t="shared" si="24"/>
        <v>8277.840679485957</v>
      </c>
      <c r="O57">
        <f t="shared" si="25"/>
        <v>114.30570589024802</v>
      </c>
      <c r="P57">
        <f t="shared" si="26"/>
        <v>5258.062470951409</v>
      </c>
      <c r="Q57">
        <f t="shared" si="27"/>
        <v>447.1665510943538</v>
      </c>
      <c r="R57">
        <f t="shared" si="28"/>
        <v>20569.661350340273</v>
      </c>
      <c r="S57">
        <f>$B$12+$B$13*J57+$B$14*K57+$B$15*H57+$B$16*M57+$B$17*I57+$B$18*N57+$B$19*O57+$B$20*P57+$B$21*Q57+$B$22*R57</f>
        <v>-7.086068585233594</v>
      </c>
    </row>
    <row r="58" spans="4:19" ht="12.75">
      <c r="D58" s="3">
        <v>47</v>
      </c>
      <c r="E58" s="16">
        <f t="shared" si="21"/>
        <v>0.0006595737696296227</v>
      </c>
      <c r="G58" s="2">
        <f>LN($B$10)</f>
        <v>3.912023005428146</v>
      </c>
      <c r="H58" s="2">
        <f>LN($C$10)</f>
        <v>2.4849066497880004</v>
      </c>
      <c r="I58" s="2">
        <f>LN($B$10)*LN($C$10)</f>
        <v>9.721011980312039</v>
      </c>
      <c r="J58" s="2">
        <v>47</v>
      </c>
      <c r="K58" s="2">
        <f t="shared" si="22"/>
        <v>2209</v>
      </c>
      <c r="M58" s="2">
        <f t="shared" si="23"/>
        <v>183.86508125512287</v>
      </c>
      <c r="N58">
        <f t="shared" si="24"/>
        <v>8641.658818990774</v>
      </c>
      <c r="O58">
        <f t="shared" si="25"/>
        <v>116.79061254003602</v>
      </c>
      <c r="P58">
        <f t="shared" si="26"/>
        <v>5489.158789381693</v>
      </c>
      <c r="Q58">
        <f t="shared" si="27"/>
        <v>456.8875630746658</v>
      </c>
      <c r="R58">
        <f t="shared" si="28"/>
        <v>21473.715464509292</v>
      </c>
      <c r="S58">
        <f>$B$12+$B$13*J58+$B$14*K58+$B$15*H58+$B$16*M58+$B$17*I58+$B$18*N58+$B$19*O58+$B$20*P58+$B$21*Q58+$B$22*R58</f>
        <v>-7.323916735156247</v>
      </c>
    </row>
    <row r="59" spans="4:19" ht="12.75">
      <c r="D59" s="3">
        <v>48</v>
      </c>
      <c r="E59" s="16">
        <f t="shared" si="21"/>
        <v>0.0005184384933602982</v>
      </c>
      <c r="G59" s="2">
        <f>LN($B$10)</f>
        <v>3.912023005428146</v>
      </c>
      <c r="H59" s="2">
        <f>LN($C$10)</f>
        <v>2.4849066497880004</v>
      </c>
      <c r="I59" s="2">
        <f>LN($B$10)*LN($C$10)</f>
        <v>9.721011980312039</v>
      </c>
      <c r="J59" s="2">
        <v>48</v>
      </c>
      <c r="K59" s="2">
        <f t="shared" si="22"/>
        <v>2304</v>
      </c>
      <c r="M59" s="2">
        <f t="shared" si="23"/>
        <v>187.777104260551</v>
      </c>
      <c r="N59">
        <f t="shared" si="24"/>
        <v>9013.301004506447</v>
      </c>
      <c r="O59">
        <f t="shared" si="25"/>
        <v>119.27551918982402</v>
      </c>
      <c r="P59">
        <f t="shared" si="26"/>
        <v>5725.224921111553</v>
      </c>
      <c r="Q59">
        <f t="shared" si="27"/>
        <v>466.60857505497785</v>
      </c>
      <c r="R59">
        <f t="shared" si="28"/>
        <v>22397.211602638938</v>
      </c>
      <c r="S59">
        <f>$B$12+$B$13*J59+$B$14*K59+$B$15*H59+$B$16*M59+$B$17*I59+$B$18*N59+$B$19*O59+$B$20*P59+$B$21*Q59+$B$22*R59</f>
        <v>-7.5646891615156715</v>
      </c>
    </row>
    <row r="60" spans="4:19" ht="12.75">
      <c r="D60" s="3">
        <v>49</v>
      </c>
      <c r="E60" s="16">
        <f t="shared" si="21"/>
        <v>0.0004063133636944099</v>
      </c>
      <c r="G60" s="2">
        <f>LN($B$10)</f>
        <v>3.912023005428146</v>
      </c>
      <c r="H60" s="2">
        <f>LN($C$10)</f>
        <v>2.4849066497880004</v>
      </c>
      <c r="I60" s="2">
        <f>LN($B$10)*LN($C$10)</f>
        <v>9.721011980312039</v>
      </c>
      <c r="J60" s="2">
        <v>49</v>
      </c>
      <c r="K60" s="2">
        <f t="shared" si="22"/>
        <v>2401</v>
      </c>
      <c r="M60" s="2">
        <f t="shared" si="23"/>
        <v>191.68912726597915</v>
      </c>
      <c r="N60">
        <f t="shared" si="24"/>
        <v>9392.767236032978</v>
      </c>
      <c r="O60">
        <f t="shared" si="25"/>
        <v>121.76042583961201</v>
      </c>
      <c r="P60">
        <f t="shared" si="26"/>
        <v>5966.260866140989</v>
      </c>
      <c r="Q60">
        <f t="shared" si="27"/>
        <v>476.3295870352899</v>
      </c>
      <c r="R60">
        <f t="shared" si="28"/>
        <v>23340.149764729205</v>
      </c>
      <c r="S60">
        <f>$B$12+$B$13*J60+$B$14*K60+$B$15*H60+$B$16*M60+$B$17*I60+$B$18*N60+$B$19*O60+$B$20*P60+$B$21*Q60+$B$22*R60</f>
        <v>-7.808385864311866</v>
      </c>
    </row>
    <row r="61" spans="4:19" ht="13.5" thickBot="1">
      <c r="D61" s="3">
        <v>50</v>
      </c>
      <c r="E61" s="17">
        <f t="shared" si="21"/>
        <v>0.0003175082221139917</v>
      </c>
      <c r="G61" s="2">
        <f>LN($B$10)</f>
        <v>3.912023005428146</v>
      </c>
      <c r="H61" s="2">
        <f>LN($C$10)</f>
        <v>2.4849066497880004</v>
      </c>
      <c r="I61" s="2">
        <f>LN($B$10)*LN($C$10)</f>
        <v>9.721011980312039</v>
      </c>
      <c r="J61" s="2">
        <v>50</v>
      </c>
      <c r="K61" s="2">
        <f t="shared" si="22"/>
        <v>2500</v>
      </c>
      <c r="M61" s="2">
        <f t="shared" si="23"/>
        <v>195.6011502714073</v>
      </c>
      <c r="N61">
        <f t="shared" si="24"/>
        <v>9780.057513570366</v>
      </c>
      <c r="O61">
        <f t="shared" si="25"/>
        <v>124.24533248940001</v>
      </c>
      <c r="P61">
        <f t="shared" si="26"/>
        <v>6212.266624470001</v>
      </c>
      <c r="Q61">
        <f t="shared" si="27"/>
        <v>486.0505990156019</v>
      </c>
      <c r="R61">
        <f t="shared" si="28"/>
        <v>24302.529950780096</v>
      </c>
      <c r="S61">
        <f>$B$12+$B$13*J61+$B$14*K61+$B$15*H61+$B$16*M61+$B$17*I61+$B$18*N61+$B$19*O61+$B$20*P61+$B$21*Q61+$B$22*R61</f>
        <v>-8.055006843544813</v>
      </c>
    </row>
    <row r="62" spans="4:13" ht="12.75">
      <c r="D62" s="3"/>
      <c r="E62" s="5"/>
      <c r="G62" s="2"/>
      <c r="H62" s="2"/>
      <c r="I62" s="2"/>
      <c r="J62" s="2"/>
      <c r="K62" s="2"/>
      <c r="M62" s="2"/>
    </row>
    <row r="63" spans="4:13" ht="12.75">
      <c r="D63" s="3"/>
      <c r="E63" s="5"/>
      <c r="G63" s="2"/>
      <c r="H63" s="2"/>
      <c r="I63" s="2"/>
      <c r="J63" s="2"/>
      <c r="K63" s="2"/>
      <c r="M63" s="2"/>
    </row>
    <row r="64" spans="4:13" ht="12.75">
      <c r="D64" s="3"/>
      <c r="E64" s="5"/>
      <c r="G64" s="2"/>
      <c r="H64" s="2"/>
      <c r="I64" s="2"/>
      <c r="J64" s="2"/>
      <c r="K64" s="2"/>
      <c r="M64" s="2"/>
    </row>
    <row r="65" spans="4:13" ht="12.75">
      <c r="D65" s="3"/>
      <c r="E65" s="5"/>
      <c r="G65" s="2"/>
      <c r="H65" s="2"/>
      <c r="I65" s="2"/>
      <c r="J65" s="2"/>
      <c r="K65" s="2"/>
      <c r="M65" s="2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19963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90" zoomScaleNormal="90" zoomScalePageLayoutView="0" workbookViewId="0" topLeftCell="A1">
      <selection activeCell="B9" sqref="B9"/>
    </sheetView>
  </sheetViews>
  <sheetFormatPr defaultColWidth="9.140625" defaultRowHeight="12.75"/>
  <cols>
    <col min="1" max="4" width="9.140625" style="21" customWidth="1"/>
    <col min="5" max="5" width="10.00390625" style="21" customWidth="1"/>
    <col min="6" max="16384" width="9.140625" style="21" customWidth="1"/>
  </cols>
  <sheetData>
    <row r="1" ht="12.75">
      <c r="A1" s="4" t="s">
        <v>41</v>
      </c>
    </row>
    <row r="8" spans="1:8" ht="13.5" thickBot="1">
      <c r="A8" s="24"/>
      <c r="B8" s="10" t="s">
        <v>0</v>
      </c>
      <c r="C8" s="10" t="s">
        <v>1</v>
      </c>
      <c r="E8" s="23" t="s">
        <v>12</v>
      </c>
      <c r="F8" s="29"/>
      <c r="G8" s="7" t="s">
        <v>15</v>
      </c>
      <c r="H8" s="28"/>
    </row>
    <row r="9" spans="1:19" ht="13.5" thickBot="1">
      <c r="A9" s="24"/>
      <c r="B9" s="11">
        <v>360</v>
      </c>
      <c r="C9" s="12">
        <v>10</v>
      </c>
      <c r="D9" s="23" t="s">
        <v>2</v>
      </c>
      <c r="E9" s="23" t="s">
        <v>42</v>
      </c>
      <c r="F9" s="29"/>
      <c r="G9" s="21" t="s">
        <v>40</v>
      </c>
      <c r="H9" s="28" t="s">
        <v>24</v>
      </c>
      <c r="I9" s="21" t="s">
        <v>25</v>
      </c>
      <c r="J9" s="21" t="s">
        <v>39</v>
      </c>
      <c r="K9" s="21" t="s">
        <v>4</v>
      </c>
      <c r="L9" s="21" t="s">
        <v>38</v>
      </c>
      <c r="M9" s="21" t="s">
        <v>28</v>
      </c>
      <c r="N9" s="21" t="s">
        <v>29</v>
      </c>
      <c r="O9" s="21" t="s">
        <v>45</v>
      </c>
      <c r="P9" s="21" t="s">
        <v>37</v>
      </c>
      <c r="Q9" s="21" t="s">
        <v>36</v>
      </c>
      <c r="R9" s="21" t="s">
        <v>46</v>
      </c>
      <c r="S9" s="21" t="s">
        <v>6</v>
      </c>
    </row>
    <row r="10" spans="1:19" ht="12.75">
      <c r="A10" s="27"/>
      <c r="B10" s="14" t="s">
        <v>11</v>
      </c>
      <c r="D10" s="23">
        <v>1</v>
      </c>
      <c r="E10" s="15">
        <f>EXP(S10)</f>
        <v>1.3134748631894357</v>
      </c>
      <c r="G10" s="21">
        <f>LN($B$9)</f>
        <v>5.886104031450156</v>
      </c>
      <c r="H10" s="21">
        <v>1</v>
      </c>
      <c r="I10" s="22">
        <f>H10^2</f>
        <v>1</v>
      </c>
      <c r="J10" s="22">
        <f>LN($B$9)</f>
        <v>5.886104031450156</v>
      </c>
      <c r="K10" s="21">
        <f>LN($C$9)</f>
        <v>2.302585092994046</v>
      </c>
      <c r="L10" s="21">
        <f>H10*G10</f>
        <v>5.886104031450156</v>
      </c>
      <c r="M10" s="21">
        <f>H10*K10</f>
        <v>2.302585092994046</v>
      </c>
      <c r="N10" s="21">
        <f>I10*K10</f>
        <v>2.302585092994046</v>
      </c>
      <c r="O10" s="21">
        <f>I10*G10</f>
        <v>5.886104031450156</v>
      </c>
      <c r="P10" s="21">
        <f>G10*K10</f>
        <v>13.553255398629286</v>
      </c>
      <c r="Q10" s="21">
        <f>H10*G10*K10</f>
        <v>13.553255398629286</v>
      </c>
      <c r="R10" s="21">
        <f>I10*G10*K10</f>
        <v>13.553255398629286</v>
      </c>
      <c r="S10" s="21">
        <f>$B$11+$B$12*H10+$B$13*I10+$B$14*J10+$B$15*K10+$B$16*L10+$B$17*M10+$B$18*N10+$B$19*O10+$B$20*P10+$B$21*Q10+$B$22*R10</f>
        <v>0.2726761926854504</v>
      </c>
    </row>
    <row r="11" spans="1:19" ht="12.75">
      <c r="A11" s="26" t="s">
        <v>7</v>
      </c>
      <c r="B11" s="26">
        <v>0.060911</v>
      </c>
      <c r="D11" s="23">
        <v>2</v>
      </c>
      <c r="E11" s="16">
        <f>EXP(S11)</f>
        <v>1.2438695206965722</v>
      </c>
      <c r="G11" s="21">
        <f>LN($B$9)</f>
        <v>5.886104031450156</v>
      </c>
      <c r="H11" s="21">
        <v>2</v>
      </c>
      <c r="I11" s="22">
        <f>H11^2</f>
        <v>4</v>
      </c>
      <c r="J11" s="22">
        <f>LN($B$9)</f>
        <v>5.886104031450156</v>
      </c>
      <c r="K11" s="21">
        <f>LN($C$9)</f>
        <v>2.302585092994046</v>
      </c>
      <c r="L11" s="21">
        <f>H11*G11</f>
        <v>11.772208062900312</v>
      </c>
      <c r="M11" s="21">
        <f>H11*K11</f>
        <v>4.605170185988092</v>
      </c>
      <c r="N11" s="21">
        <f>I11*K11</f>
        <v>9.210340371976184</v>
      </c>
      <c r="O11" s="21">
        <f>I11*G11</f>
        <v>23.544416125800623</v>
      </c>
      <c r="P11" s="21">
        <f>G11*K11</f>
        <v>13.553255398629286</v>
      </c>
      <c r="Q11" s="21">
        <f>H11*G11*K11</f>
        <v>27.106510797258572</v>
      </c>
      <c r="R11" s="21">
        <f>I11*G11*K11</f>
        <v>54.213021594517144</v>
      </c>
      <c r="S11" s="21">
        <f>$B$11+$B$12*H11+$B$13*I11+$B$14*J11+$B$15*K11+$B$16*L11+$B$17*M11+$B$18*N11+$B$19*O11+$B$20*P11+$B$21*Q11+$B$22*R11</f>
        <v>0.21822710191611056</v>
      </c>
    </row>
    <row r="12" spans="1:19" ht="12.75">
      <c r="A12" s="26" t="s">
        <v>24</v>
      </c>
      <c r="B12" s="26">
        <v>-0.426233</v>
      </c>
      <c r="D12" s="23">
        <v>3</v>
      </c>
      <c r="E12" s="16">
        <f>EXP(S12)</f>
        <v>1.1787225238497727</v>
      </c>
      <c r="G12" s="21">
        <f>LN($B$9)</f>
        <v>5.886104031450156</v>
      </c>
      <c r="H12" s="21">
        <v>3</v>
      </c>
      <c r="I12" s="22">
        <f>H12^2</f>
        <v>9</v>
      </c>
      <c r="J12" s="22">
        <f>LN($B$9)</f>
        <v>5.886104031450156</v>
      </c>
      <c r="K12" s="21">
        <f>LN($C$9)</f>
        <v>2.302585092994046</v>
      </c>
      <c r="L12" s="21">
        <f>H12*G12</f>
        <v>17.658312094350467</v>
      </c>
      <c r="M12" s="21">
        <f>H12*K12</f>
        <v>6.907755278982138</v>
      </c>
      <c r="N12" s="21">
        <f>I12*K12</f>
        <v>20.723265836946414</v>
      </c>
      <c r="O12" s="21">
        <f>I12*G12</f>
        <v>52.974936283051406</v>
      </c>
      <c r="P12" s="21">
        <f>G12*K12</f>
        <v>13.553255398629286</v>
      </c>
      <c r="Q12" s="21">
        <f>H12*G12*K12</f>
        <v>40.659766195887855</v>
      </c>
      <c r="R12" s="21">
        <f>I12*G12*K12</f>
        <v>121.97929858766358</v>
      </c>
      <c r="S12" s="21">
        <f>$B$11+$B$12*H12+$B$13*I12+$B$14*J12+$B$15*K12+$B$16*L12+$B$17*M12+$B$18*N12+$B$19*O12+$B$20*P12+$B$21*Q12+$B$22*R12</f>
        <v>0.16443124512844776</v>
      </c>
    </row>
    <row r="13" spans="1:19" ht="12.75">
      <c r="A13" s="26" t="s">
        <v>25</v>
      </c>
      <c r="B13" s="26">
        <v>-0.007825</v>
      </c>
      <c r="D13" s="23">
        <v>4</v>
      </c>
      <c r="E13" s="16">
        <f>EXP(S13)</f>
        <v>1.1177174585131464</v>
      </c>
      <c r="G13" s="21">
        <f>LN($B$9)</f>
        <v>5.886104031450156</v>
      </c>
      <c r="H13" s="21">
        <v>4</v>
      </c>
      <c r="I13" s="22">
        <f>H13^2</f>
        <v>16</v>
      </c>
      <c r="J13" s="22">
        <f>LN($B$9)</f>
        <v>5.886104031450156</v>
      </c>
      <c r="K13" s="21">
        <f>LN($C$9)</f>
        <v>2.302585092994046</v>
      </c>
      <c r="L13" s="21">
        <f>H13*G13</f>
        <v>23.544416125800623</v>
      </c>
      <c r="M13" s="21">
        <f>H13*K13</f>
        <v>9.210340371976184</v>
      </c>
      <c r="N13" s="21">
        <f>I13*K13</f>
        <v>36.841361487904734</v>
      </c>
      <c r="O13" s="21">
        <f>I13*G13</f>
        <v>94.1776645032025</v>
      </c>
      <c r="P13" s="21">
        <f>G13*K13</f>
        <v>13.553255398629286</v>
      </c>
      <c r="Q13" s="21">
        <f>H13*G13*K13</f>
        <v>54.213021594517144</v>
      </c>
      <c r="R13" s="21">
        <f>I13*G13*K13</f>
        <v>216.85208637806858</v>
      </c>
      <c r="S13" s="21">
        <f>$B$11+$B$12*H13+$B$13*I13+$B$14*J13+$B$15*K13+$B$16*L13+$B$17*M13+$B$18*N13+$B$19*O13+$B$20*P13+$B$21*Q13+$B$22*R13</f>
        <v>0.1112886223224613</v>
      </c>
    </row>
    <row r="14" spans="1:19" ht="12.75">
      <c r="A14" s="26" t="s">
        <v>39</v>
      </c>
      <c r="B14" s="26">
        <v>-0.01718</v>
      </c>
      <c r="D14" s="23">
        <v>5</v>
      </c>
      <c r="E14" s="16">
        <f>EXP(S14)</f>
        <v>1.0605622939828312</v>
      </c>
      <c r="G14" s="21">
        <f>LN($B$9)</f>
        <v>5.886104031450156</v>
      </c>
      <c r="H14" s="21">
        <v>5</v>
      </c>
      <c r="I14" s="22">
        <f>H14^2</f>
        <v>25</v>
      </c>
      <c r="J14" s="22">
        <f>LN($B$9)</f>
        <v>5.886104031450156</v>
      </c>
      <c r="K14" s="21">
        <f>LN($C$9)</f>
        <v>2.302585092994046</v>
      </c>
      <c r="L14" s="21">
        <f>H14*G14</f>
        <v>29.43052015725078</v>
      </c>
      <c r="M14" s="21">
        <f>H14*K14</f>
        <v>11.51292546497023</v>
      </c>
      <c r="N14" s="21">
        <f>I14*K14</f>
        <v>57.564627324851145</v>
      </c>
      <c r="O14" s="21">
        <f>I14*G14</f>
        <v>147.15260078625388</v>
      </c>
      <c r="P14" s="21">
        <f>G14*K14</f>
        <v>13.553255398629286</v>
      </c>
      <c r="Q14" s="21">
        <f>H14*G14*K14</f>
        <v>67.76627699314643</v>
      </c>
      <c r="R14" s="21">
        <f>I14*G14*K14</f>
        <v>338.8313849657321</v>
      </c>
      <c r="S14" s="21">
        <f>$B$11+$B$12*H14+$B$13*I14+$B$14*J14+$B$15*K14+$B$16*L14+$B$17*M14+$B$18*N14+$B$19*O14+$B$20*P14+$B$21*Q14+$B$22*R14</f>
        <v>0.05879923349815144</v>
      </c>
    </row>
    <row r="15" spans="1:19" ht="12.75">
      <c r="A15" s="26" t="s">
        <v>4</v>
      </c>
      <c r="B15" s="26">
        <v>0.626761</v>
      </c>
      <c r="D15" s="23">
        <v>6</v>
      </c>
      <c r="E15" s="16">
        <f>EXP(S15)</f>
        <v>1.0069873772526408</v>
      </c>
      <c r="G15" s="21">
        <f>LN($B$9)</f>
        <v>5.886104031450156</v>
      </c>
      <c r="H15" s="21">
        <v>6</v>
      </c>
      <c r="I15" s="22">
        <f>H15^2</f>
        <v>36</v>
      </c>
      <c r="J15" s="22">
        <f>LN($B$9)</f>
        <v>5.886104031450156</v>
      </c>
      <c r="K15" s="21">
        <f>LN($C$9)</f>
        <v>2.302585092994046</v>
      </c>
      <c r="L15" s="21">
        <f>H15*G15</f>
        <v>35.316624188700935</v>
      </c>
      <c r="M15" s="21">
        <f>H15*K15</f>
        <v>13.815510557964275</v>
      </c>
      <c r="N15" s="21">
        <f>I15*K15</f>
        <v>82.89306334778566</v>
      </c>
      <c r="O15" s="21">
        <f>I15*G15</f>
        <v>211.89974513220562</v>
      </c>
      <c r="P15" s="21">
        <f>G15*K15</f>
        <v>13.553255398629286</v>
      </c>
      <c r="Q15" s="21">
        <f>H15*G15*K15</f>
        <v>81.31953239177571</v>
      </c>
      <c r="R15" s="21">
        <f>I15*G15*K15</f>
        <v>487.9171943506543</v>
      </c>
      <c r="S15" s="21">
        <f>$B$11+$B$12*H15+$B$13*I15+$B$14*J15+$B$15*K15+$B$16*L15+$B$17*M15+$B$18*N15+$B$19*O15+$B$20*P15+$B$21*Q15+$B$22*R15</f>
        <v>0.006963078655518623</v>
      </c>
    </row>
    <row r="16" spans="1:19" ht="12.75">
      <c r="A16" s="26" t="s">
        <v>38</v>
      </c>
      <c r="B16" s="26">
        <v>0.055645</v>
      </c>
      <c r="D16" s="23">
        <v>7</v>
      </c>
      <c r="E16" s="16">
        <f>EXP(S16)</f>
        <v>0.956743601727916</v>
      </c>
      <c r="G16" s="21">
        <f>LN($B$9)</f>
        <v>5.886104031450156</v>
      </c>
      <c r="H16" s="21">
        <v>7</v>
      </c>
      <c r="I16" s="22">
        <f>H16^2</f>
        <v>49</v>
      </c>
      <c r="J16" s="22">
        <f>LN($B$9)</f>
        <v>5.886104031450156</v>
      </c>
      <c r="K16" s="21">
        <f>LN($C$9)</f>
        <v>2.302585092994046</v>
      </c>
      <c r="L16" s="21">
        <f>H16*G16</f>
        <v>41.20272822015109</v>
      </c>
      <c r="M16" s="21">
        <f>H16*K16</f>
        <v>16.11809565095832</v>
      </c>
      <c r="N16" s="21">
        <f>I16*K16</f>
        <v>112.82666955670825</v>
      </c>
      <c r="O16" s="21">
        <f>I16*G16</f>
        <v>288.4190975410576</v>
      </c>
      <c r="P16" s="21">
        <f>G16*K16</f>
        <v>13.553255398629286</v>
      </c>
      <c r="Q16" s="21">
        <f>H16*G16*K16</f>
        <v>94.87278779040498</v>
      </c>
      <c r="R16" s="21">
        <f>I16*G16*K16</f>
        <v>664.109514532835</v>
      </c>
      <c r="S16" s="21">
        <f>$B$11+$B$12*H16+$B$13*I16+$B$14*J16+$B$15*K16+$B$16*L16+$B$17*M16+$B$18*N16+$B$19*O16+$B$20*P16+$B$21*Q16+$B$22*R16</f>
        <v>-0.0442198422054379</v>
      </c>
    </row>
    <row r="17" spans="1:19" ht="12.75">
      <c r="A17" s="26" t="s">
        <v>28</v>
      </c>
      <c r="B17" s="26">
        <v>0.088855</v>
      </c>
      <c r="D17" s="23">
        <v>8</v>
      </c>
      <c r="E17" s="16">
        <f>EXP(S17)</f>
        <v>0.9096007344669067</v>
      </c>
      <c r="G17" s="21">
        <f>LN($B$9)</f>
        <v>5.886104031450156</v>
      </c>
      <c r="H17" s="21">
        <v>8</v>
      </c>
      <c r="I17" s="22">
        <f>H17^2</f>
        <v>64</v>
      </c>
      <c r="J17" s="22">
        <f>LN($B$9)</f>
        <v>5.886104031450156</v>
      </c>
      <c r="K17" s="21">
        <f>LN($C$9)</f>
        <v>2.302585092994046</v>
      </c>
      <c r="L17" s="21">
        <f>H17*G17</f>
        <v>47.08883225160125</v>
      </c>
      <c r="M17" s="21">
        <f>H17*K17</f>
        <v>18.420680743952367</v>
      </c>
      <c r="N17" s="21">
        <f>I17*K17</f>
        <v>147.36544595161894</v>
      </c>
      <c r="O17" s="21">
        <f>I17*G17</f>
        <v>376.71065801281</v>
      </c>
      <c r="P17" s="21">
        <f>G17*K17</f>
        <v>13.553255398629286</v>
      </c>
      <c r="Q17" s="21">
        <f>H17*G17*K17</f>
        <v>108.42604318903429</v>
      </c>
      <c r="R17" s="21">
        <f>I17*G17*K17</f>
        <v>867.4083455122743</v>
      </c>
      <c r="S17" s="21">
        <f>$B$11+$B$12*H17+$B$13*I17+$B$14*J17+$B$15*K17+$B$16*L17+$B$17*M17+$B$18*N17+$B$19*O17+$B$20*P17+$B$21*Q17+$B$22*R17</f>
        <v>-0.09474952908471773</v>
      </c>
    </row>
    <row r="18" spans="1:19" ht="12.75">
      <c r="A18" s="26" t="s">
        <v>29</v>
      </c>
      <c r="B18" s="26">
        <v>0.001507</v>
      </c>
      <c r="D18" s="23">
        <v>9</v>
      </c>
      <c r="E18" s="16">
        <f>EXP(S18)</f>
        <v>0.8653458875453615</v>
      </c>
      <c r="G18" s="21">
        <f>LN($B$9)</f>
        <v>5.886104031450156</v>
      </c>
      <c r="H18" s="21">
        <v>9</v>
      </c>
      <c r="I18" s="22">
        <f>H18^2</f>
        <v>81</v>
      </c>
      <c r="J18" s="22">
        <f>LN($B$9)</f>
        <v>5.886104031450156</v>
      </c>
      <c r="K18" s="21">
        <f>LN($C$9)</f>
        <v>2.302585092994046</v>
      </c>
      <c r="L18" s="21">
        <f>H18*G18</f>
        <v>52.974936283051406</v>
      </c>
      <c r="M18" s="21">
        <f>H18*K18</f>
        <v>20.723265836946414</v>
      </c>
      <c r="N18" s="21">
        <f>I18*K18</f>
        <v>186.50939253251772</v>
      </c>
      <c r="O18" s="21">
        <f>I18*G18</f>
        <v>476.7744265474626</v>
      </c>
      <c r="P18" s="21">
        <f>G18*K18</f>
        <v>13.553255398629286</v>
      </c>
      <c r="Q18" s="21">
        <f>H18*G18*K18</f>
        <v>121.97929858766358</v>
      </c>
      <c r="R18" s="21">
        <f>I18*G18*K18</f>
        <v>1097.813687288972</v>
      </c>
      <c r="S18" s="21">
        <f>$B$11+$B$12*H18+$B$13*I18+$B$14*J18+$B$15*K18+$B$16*L18+$B$17*M18+$B$18*N18+$B$19*O18+$B$20*P18+$B$21*Q18+$B$22*R18</f>
        <v>-0.14462598198232035</v>
      </c>
    </row>
    <row r="19" spans="1:19" ht="12.75">
      <c r="A19" s="26" t="s">
        <v>45</v>
      </c>
      <c r="B19" s="26">
        <v>0.001447</v>
      </c>
      <c r="D19" s="23">
        <v>10</v>
      </c>
      <c r="E19" s="16">
        <f>EXP(S19)</f>
        <v>0.8237821205063051</v>
      </c>
      <c r="G19" s="21">
        <f>LN($B$9)</f>
        <v>5.886104031450156</v>
      </c>
      <c r="H19" s="21">
        <v>10</v>
      </c>
      <c r="I19" s="22">
        <f>H19^2</f>
        <v>100</v>
      </c>
      <c r="J19" s="22">
        <f>LN($B$9)</f>
        <v>5.886104031450156</v>
      </c>
      <c r="K19" s="21">
        <f>LN($C$9)</f>
        <v>2.302585092994046</v>
      </c>
      <c r="L19" s="21">
        <f>H19*G19</f>
        <v>58.86104031450156</v>
      </c>
      <c r="M19" s="21">
        <f>H19*K19</f>
        <v>23.02585092994046</v>
      </c>
      <c r="N19" s="21">
        <f>I19*K19</f>
        <v>230.25850929940458</v>
      </c>
      <c r="O19" s="21">
        <f>I19*G19</f>
        <v>588.6104031450155</v>
      </c>
      <c r="P19" s="21">
        <f>G19*K19</f>
        <v>13.553255398629286</v>
      </c>
      <c r="Q19" s="21">
        <f>H19*G19*K19</f>
        <v>135.53255398629287</v>
      </c>
      <c r="R19" s="21">
        <f>I19*G19*K19</f>
        <v>1355.3255398629285</v>
      </c>
      <c r="S19" s="21">
        <f>$B$11+$B$12*H19+$B$13*I19+$B$14*J19+$B$15*K19+$B$16*L19+$B$17*M19+$B$18*N19+$B$19*O19+$B$20*P19+$B$21*Q19+$B$22*R19</f>
        <v>-0.19384920089824742</v>
      </c>
    </row>
    <row r="20" spans="1:19" ht="12.75">
      <c r="A20" s="26" t="s">
        <v>37</v>
      </c>
      <c r="B20" s="26">
        <v>-0.07933</v>
      </c>
      <c r="D20" s="23">
        <v>11</v>
      </c>
      <c r="E20" s="16">
        <f>EXP(S20)</f>
        <v>0.7847271620886135</v>
      </c>
      <c r="G20" s="21">
        <f>LN($B$9)</f>
        <v>5.886104031450156</v>
      </c>
      <c r="H20" s="21">
        <v>11</v>
      </c>
      <c r="I20" s="22">
        <f>H20^2</f>
        <v>121</v>
      </c>
      <c r="J20" s="22">
        <f>LN($B$9)</f>
        <v>5.886104031450156</v>
      </c>
      <c r="K20" s="21">
        <f>LN($C$9)</f>
        <v>2.302585092994046</v>
      </c>
      <c r="L20" s="21">
        <f>H20*G20</f>
        <v>64.74714434595171</v>
      </c>
      <c r="M20" s="21">
        <f>H20*K20</f>
        <v>25.328436022934504</v>
      </c>
      <c r="N20" s="21">
        <f>I20*K20</f>
        <v>278.61279625227957</v>
      </c>
      <c r="O20" s="21">
        <f>I20*G20</f>
        <v>712.2185878054688</v>
      </c>
      <c r="P20" s="21">
        <f>G20*K20</f>
        <v>13.553255398629286</v>
      </c>
      <c r="Q20" s="21">
        <f>H20*G20*K20</f>
        <v>149.08580938492213</v>
      </c>
      <c r="R20" s="21">
        <f>I20*G20*K20</f>
        <v>1639.9439032341434</v>
      </c>
      <c r="S20" s="21">
        <f>$B$11+$B$12*H20+$B$13*I20+$B$14*J20+$B$15*K20+$B$16*L20+$B$17*M20+$B$18*N20+$B$19*O20+$B$20*P20+$B$21*Q20+$B$22*R20</f>
        <v>-0.24241918583249727</v>
      </c>
    </row>
    <row r="21" spans="1:19" ht="12.75">
      <c r="A21" s="26" t="s">
        <v>36</v>
      </c>
      <c r="B21" s="26">
        <v>-0.011903</v>
      </c>
      <c r="D21" s="23">
        <v>12</v>
      </c>
      <c r="E21" s="16">
        <f>EXP(S21)</f>
        <v>0.74801224053865</v>
      </c>
      <c r="G21" s="21">
        <f>LN($B$9)</f>
        <v>5.886104031450156</v>
      </c>
      <c r="H21" s="21">
        <v>12</v>
      </c>
      <c r="I21" s="22">
        <f>H21^2</f>
        <v>144</v>
      </c>
      <c r="J21" s="22">
        <f>LN($B$9)</f>
        <v>5.886104031450156</v>
      </c>
      <c r="K21" s="21">
        <f>LN($C$9)</f>
        <v>2.302585092994046</v>
      </c>
      <c r="L21" s="21">
        <f>H21*G21</f>
        <v>70.63324837740187</v>
      </c>
      <c r="M21" s="21">
        <f>H21*K21</f>
        <v>27.63102111592855</v>
      </c>
      <c r="N21" s="21">
        <f>I21*K21</f>
        <v>331.5722533911426</v>
      </c>
      <c r="O21" s="21">
        <f>I21*G21</f>
        <v>847.5989805288225</v>
      </c>
      <c r="P21" s="21">
        <f>G21*K21</f>
        <v>13.553255398629286</v>
      </c>
      <c r="Q21" s="21">
        <f>H21*G21*K21</f>
        <v>162.63906478355142</v>
      </c>
      <c r="R21" s="21">
        <f>I21*G21*K21</f>
        <v>1951.6687774026173</v>
      </c>
      <c r="S21" s="21">
        <f>$B$11+$B$12*H21+$B$13*I21+$B$14*J21+$B$15*K21+$B$16*L21+$B$17*M21+$B$18*N21+$B$19*O21+$B$20*P21+$B$21*Q21+$B$22*R21</f>
        <v>-0.2903359367850705</v>
      </c>
    </row>
    <row r="22" spans="1:19" ht="12.75">
      <c r="A22" s="25" t="s">
        <v>46</v>
      </c>
      <c r="B22" s="25">
        <v>-0.000283</v>
      </c>
      <c r="D22" s="23">
        <v>13</v>
      </c>
      <c r="E22" s="16">
        <f>EXP(S22)</f>
        <v>0.7134810128113125</v>
      </c>
      <c r="G22" s="21">
        <f>LN($B$9)</f>
        <v>5.886104031450156</v>
      </c>
      <c r="H22" s="21">
        <v>13</v>
      </c>
      <c r="I22" s="22">
        <f>H22^2</f>
        <v>169</v>
      </c>
      <c r="J22" s="22">
        <f>LN($B$9)</f>
        <v>5.886104031450156</v>
      </c>
      <c r="K22" s="21">
        <f>LN($C$9)</f>
        <v>2.302585092994046</v>
      </c>
      <c r="L22" s="21">
        <f>H22*G22</f>
        <v>76.51935240885203</v>
      </c>
      <c r="M22" s="21">
        <f>H22*K22</f>
        <v>29.933606208922598</v>
      </c>
      <c r="N22" s="21">
        <f>I22*K22</f>
        <v>389.13688071599375</v>
      </c>
      <c r="O22" s="21">
        <f>I22*G22</f>
        <v>994.7515813150764</v>
      </c>
      <c r="P22" s="21">
        <f>G22*K22</f>
        <v>13.553255398629286</v>
      </c>
      <c r="Q22" s="21">
        <f>H22*G22*K22</f>
        <v>176.1923201821807</v>
      </c>
      <c r="R22" s="21">
        <f>I22*G22*K22</f>
        <v>2290.5001623683493</v>
      </c>
      <c r="S22" s="21">
        <f>$B$11+$B$12*H22+$B$13*I22+$B$14*J22+$B$15*K22+$B$16*L22+$B$17*M22+$B$18*N22+$B$19*O22+$B$20*P22+$B$21*Q22+$B$22*R22</f>
        <v>-0.33759945375596667</v>
      </c>
    </row>
    <row r="23" spans="1:19" ht="12.75">
      <c r="A23" s="24"/>
      <c r="B23" s="24"/>
      <c r="D23" s="23">
        <v>14</v>
      </c>
      <c r="E23" s="16">
        <f>EXP(S23)</f>
        <v>0.6809885838712342</v>
      </c>
      <c r="G23" s="21">
        <f>LN($B$9)</f>
        <v>5.886104031450156</v>
      </c>
      <c r="H23" s="21">
        <v>14</v>
      </c>
      <c r="I23" s="22">
        <f>H23^2</f>
        <v>196</v>
      </c>
      <c r="J23" s="22">
        <f>LN($B$9)</f>
        <v>5.886104031450156</v>
      </c>
      <c r="K23" s="21">
        <f>LN($C$9)</f>
        <v>2.302585092994046</v>
      </c>
      <c r="L23" s="21">
        <f>H23*G23</f>
        <v>82.40545644030217</v>
      </c>
      <c r="M23" s="21">
        <f>H23*K23</f>
        <v>32.23619130191664</v>
      </c>
      <c r="N23" s="21">
        <f>I23*K23</f>
        <v>451.306678226833</v>
      </c>
      <c r="O23" s="21">
        <f>I23*G23</f>
        <v>1153.6763901642305</v>
      </c>
      <c r="P23" s="21">
        <f>G23*K23</f>
        <v>13.553255398629286</v>
      </c>
      <c r="Q23" s="21">
        <f>H23*G23*K23</f>
        <v>189.74557558080997</v>
      </c>
      <c r="R23" s="21">
        <f>I23*G23*K23</f>
        <v>2656.43805813134</v>
      </c>
      <c r="S23" s="21">
        <f>$B$11+$B$12*H23+$B$13*I23+$B$14*J23+$B$15*K23+$B$16*L23+$B$17*M23+$B$18*N23+$B$19*O23+$B$20*P23+$B$21*Q23+$B$22*R23</f>
        <v>-0.384209736745188</v>
      </c>
    </row>
    <row r="24" spans="1:19" ht="12.75">
      <c r="A24" s="14" t="s">
        <v>32</v>
      </c>
      <c r="B24" s="24"/>
      <c r="D24" s="23">
        <v>15</v>
      </c>
      <c r="E24" s="16">
        <f>EXP(S24)</f>
        <v>0.6504006081215571</v>
      </c>
      <c r="G24" s="21">
        <f>LN($B$9)</f>
        <v>5.886104031450156</v>
      </c>
      <c r="H24" s="21">
        <v>15</v>
      </c>
      <c r="I24" s="22">
        <f>H24^2</f>
        <v>225</v>
      </c>
      <c r="J24" s="22">
        <f>LN($B$9)</f>
        <v>5.886104031450156</v>
      </c>
      <c r="K24" s="21">
        <f>LN($C$9)</f>
        <v>2.302585092994046</v>
      </c>
      <c r="L24" s="21">
        <f>H24*G24</f>
        <v>88.29156047175233</v>
      </c>
      <c r="M24" s="21">
        <f>H24*K24</f>
        <v>34.53877639491069</v>
      </c>
      <c r="N24" s="21">
        <f>I24*K24</f>
        <v>518.0816459236603</v>
      </c>
      <c r="O24" s="21">
        <f>I24*G24</f>
        <v>1324.373407076285</v>
      </c>
      <c r="P24" s="21">
        <f>G24*K24</f>
        <v>13.553255398629286</v>
      </c>
      <c r="Q24" s="21">
        <f>H24*G24*K24</f>
        <v>203.2988309794393</v>
      </c>
      <c r="R24" s="21">
        <f>I24*G24*K24</f>
        <v>3049.482464691589</v>
      </c>
      <c r="S24" s="21">
        <f>$B$11+$B$12*H24+$B$13*I24+$B$14*J24+$B$15*K24+$B$16*L24+$B$17*M24+$B$18*N24+$B$19*O24+$B$20*P24+$B$21*Q24+$B$22*R24</f>
        <v>-0.4301667857527294</v>
      </c>
    </row>
    <row r="25" spans="1:19" ht="12.75">
      <c r="A25" s="14" t="s">
        <v>33</v>
      </c>
      <c r="D25" s="23">
        <v>16</v>
      </c>
      <c r="E25" s="16">
        <f>EXP(S25)</f>
        <v>0.6215924657253646</v>
      </c>
      <c r="G25" s="21">
        <f>LN($B$9)</f>
        <v>5.886104031450156</v>
      </c>
      <c r="H25" s="21">
        <v>16</v>
      </c>
      <c r="I25" s="22">
        <f>H25^2</f>
        <v>256</v>
      </c>
      <c r="J25" s="22">
        <f>LN($B$9)</f>
        <v>5.886104031450156</v>
      </c>
      <c r="K25" s="21">
        <f>LN($C$9)</f>
        <v>2.302585092994046</v>
      </c>
      <c r="L25" s="21">
        <f>H25*G25</f>
        <v>94.1776645032025</v>
      </c>
      <c r="M25" s="21">
        <f>H25*K25</f>
        <v>36.841361487904734</v>
      </c>
      <c r="N25" s="21">
        <f>I25*K25</f>
        <v>589.4617838064758</v>
      </c>
      <c r="O25" s="21">
        <f>I25*G25</f>
        <v>1506.84263205124</v>
      </c>
      <c r="P25" s="21">
        <f>G25*K25</f>
        <v>13.553255398629286</v>
      </c>
      <c r="Q25" s="21">
        <f>H25*G25*K25</f>
        <v>216.85208637806858</v>
      </c>
      <c r="R25" s="21">
        <f>I25*G25*K25</f>
        <v>3469.6333820490972</v>
      </c>
      <c r="S25" s="21">
        <f>$B$11+$B$12*H25+$B$13*I25+$B$14*J25+$B$15*K25+$B$16*L25+$B$17*M25+$B$18*N25+$B$19*O25+$B$20*P25+$B$21*Q25+$B$22*R25</f>
        <v>-0.47547060077859693</v>
      </c>
    </row>
    <row r="26" spans="1:19" ht="12.75">
      <c r="A26" s="14" t="s">
        <v>34</v>
      </c>
      <c r="D26" s="23">
        <v>17</v>
      </c>
      <c r="E26" s="16">
        <f>EXP(S26)</f>
        <v>0.5944485072516084</v>
      </c>
      <c r="G26" s="21">
        <f>LN($B$9)</f>
        <v>5.886104031450156</v>
      </c>
      <c r="H26" s="21">
        <v>17</v>
      </c>
      <c r="I26" s="22">
        <f>H26^2</f>
        <v>289</v>
      </c>
      <c r="J26" s="22">
        <f>LN($B$9)</f>
        <v>5.886104031450156</v>
      </c>
      <c r="K26" s="21">
        <f>LN($C$9)</f>
        <v>2.302585092994046</v>
      </c>
      <c r="L26" s="21">
        <f>H26*G26</f>
        <v>100.06376853465265</v>
      </c>
      <c r="M26" s="21">
        <f>H26*K26</f>
        <v>39.14394658089878</v>
      </c>
      <c r="N26" s="21">
        <f>I26*K26</f>
        <v>665.4470918752793</v>
      </c>
      <c r="O26" s="21">
        <f>I26*G26</f>
        <v>1701.084065089095</v>
      </c>
      <c r="P26" s="21">
        <f>G26*K26</f>
        <v>13.553255398629286</v>
      </c>
      <c r="Q26" s="21">
        <f>H26*G26*K26</f>
        <v>230.40534177669787</v>
      </c>
      <c r="R26" s="21">
        <f>I26*G26*K26</f>
        <v>3916.8908102038636</v>
      </c>
      <c r="S26" s="21">
        <f>$B$11+$B$12*H26+$B$13*I26+$B$14*J26+$B$15*K26+$B$16*L26+$B$17*M26+$B$18*N26+$B$19*O26+$B$20*P26+$B$21*Q26+$B$22*R26</f>
        <v>-0.5201211818227862</v>
      </c>
    </row>
    <row r="27" spans="1:19" ht="12.75">
      <c r="A27" s="14" t="s">
        <v>35</v>
      </c>
      <c r="D27" s="23">
        <v>18</v>
      </c>
      <c r="E27" s="16">
        <f>EXP(S27)</f>
        <v>0.5688613606799988</v>
      </c>
      <c r="G27" s="21">
        <f>LN($B$9)</f>
        <v>5.886104031450156</v>
      </c>
      <c r="H27" s="21">
        <v>18</v>
      </c>
      <c r="I27" s="22">
        <f>H27^2</f>
        <v>324</v>
      </c>
      <c r="J27" s="22">
        <f>LN($B$9)</f>
        <v>5.886104031450156</v>
      </c>
      <c r="K27" s="21">
        <f>LN($C$9)</f>
        <v>2.302585092994046</v>
      </c>
      <c r="L27" s="21">
        <f>H27*G27</f>
        <v>105.94987256610281</v>
      </c>
      <c r="M27" s="21">
        <f>H27*K27</f>
        <v>41.44653167389283</v>
      </c>
      <c r="N27" s="21">
        <f>I27*K27</f>
        <v>746.0375701300709</v>
      </c>
      <c r="O27" s="21">
        <f>I27*G27</f>
        <v>1907.0977061898504</v>
      </c>
      <c r="P27" s="21">
        <f>G27*K27</f>
        <v>13.553255398629286</v>
      </c>
      <c r="Q27" s="21">
        <f>H27*G27*K27</f>
        <v>243.95859717532716</v>
      </c>
      <c r="R27" s="21">
        <f>I27*G27*K27</f>
        <v>4391.254749155888</v>
      </c>
      <c r="S27" s="21">
        <f>$B$11+$B$12*H27+$B$13*I27+$B$14*J27+$B$15*K27+$B$16*L27+$B$17*M27+$B$18*N27+$B$19*O27+$B$20*P27+$B$21*Q27+$B$22*R27</f>
        <v>-0.5641185288852988</v>
      </c>
    </row>
    <row r="28" spans="4:19" ht="12.75">
      <c r="D28" s="23">
        <v>19</v>
      </c>
      <c r="E28" s="16">
        <f>EXP(S28)</f>
        <v>0.5447312953445766</v>
      </c>
      <c r="G28" s="21">
        <f>LN($B$9)</f>
        <v>5.886104031450156</v>
      </c>
      <c r="H28" s="21">
        <v>19</v>
      </c>
      <c r="I28" s="22">
        <f>H28^2</f>
        <v>361</v>
      </c>
      <c r="J28" s="22">
        <f>LN($B$9)</f>
        <v>5.886104031450156</v>
      </c>
      <c r="K28" s="21">
        <f>LN($C$9)</f>
        <v>2.302585092994046</v>
      </c>
      <c r="L28" s="21">
        <f>H28*G28</f>
        <v>111.83597659755296</v>
      </c>
      <c r="M28" s="21">
        <f>H28*K28</f>
        <v>43.74911676688687</v>
      </c>
      <c r="N28" s="21">
        <f>I28*K28</f>
        <v>831.2332185708506</v>
      </c>
      <c r="O28" s="21">
        <f>I28*G28</f>
        <v>2124.8835553535064</v>
      </c>
      <c r="P28" s="21">
        <f>G28*K28</f>
        <v>13.553255398629286</v>
      </c>
      <c r="Q28" s="21">
        <f>H28*G28*K28</f>
        <v>257.5118525739564</v>
      </c>
      <c r="R28" s="21">
        <f>I28*G28*K28</f>
        <v>4892.725198905172</v>
      </c>
      <c r="S28" s="21">
        <f>$B$11+$B$12*H28+$B$13*I28+$B$14*J28+$B$15*K28+$B$16*L28+$B$17*M28+$B$18*N28+$B$19*O28+$B$20*P28+$B$21*Q28+$B$22*R28</f>
        <v>-0.6074626419661353</v>
      </c>
    </row>
    <row r="29" spans="4:19" ht="12.75">
      <c r="D29" s="23">
        <v>20</v>
      </c>
      <c r="E29" s="16">
        <f>EXP(S29)</f>
        <v>0.5219656378888945</v>
      </c>
      <c r="G29" s="21">
        <f>LN($B$9)</f>
        <v>5.886104031450156</v>
      </c>
      <c r="H29" s="21">
        <v>20</v>
      </c>
      <c r="I29" s="22">
        <f>H29^2</f>
        <v>400</v>
      </c>
      <c r="J29" s="22">
        <f>LN($B$9)</f>
        <v>5.886104031450156</v>
      </c>
      <c r="K29" s="21">
        <f>LN($C$9)</f>
        <v>2.302585092994046</v>
      </c>
      <c r="L29" s="21">
        <f>H29*G29</f>
        <v>117.72208062900312</v>
      </c>
      <c r="M29" s="21">
        <f>H29*K29</f>
        <v>46.05170185988092</v>
      </c>
      <c r="N29" s="21">
        <f>I29*K29</f>
        <v>921.0340371976183</v>
      </c>
      <c r="O29" s="21">
        <f>I29*G29</f>
        <v>2354.441612580062</v>
      </c>
      <c r="P29" s="21">
        <f>G29*K29</f>
        <v>13.553255398629286</v>
      </c>
      <c r="Q29" s="21">
        <f>H29*G29*K29</f>
        <v>271.06510797258574</v>
      </c>
      <c r="R29" s="21">
        <f>I29*G29*K29</f>
        <v>5421.302159451714</v>
      </c>
      <c r="S29" s="21">
        <f>$B$11+$B$12*H29+$B$13*I29+$B$14*J29+$B$15*K29+$B$16*L29+$B$17*M29+$B$18*N29+$B$19*O29+$B$20*P29+$B$21*Q29+$B$22*R29</f>
        <v>-0.6501535210652958</v>
      </c>
    </row>
    <row r="30" spans="4:19" ht="12.75">
      <c r="D30" s="23">
        <v>21</v>
      </c>
      <c r="E30" s="16">
        <f>EXP(S30)</f>
        <v>0.5004782357522873</v>
      </c>
      <c r="G30" s="21">
        <f>LN($B$9)</f>
        <v>5.886104031450156</v>
      </c>
      <c r="H30" s="21">
        <v>21</v>
      </c>
      <c r="I30" s="22">
        <f>H30^2</f>
        <v>441</v>
      </c>
      <c r="J30" s="22">
        <f>LN($B$9)</f>
        <v>5.886104031450156</v>
      </c>
      <c r="K30" s="21">
        <f>LN($C$9)</f>
        <v>2.302585092994046</v>
      </c>
      <c r="L30" s="21">
        <f>H30*G30</f>
        <v>123.60818466045328</v>
      </c>
      <c r="M30" s="21">
        <f>H30*K30</f>
        <v>48.354286952874965</v>
      </c>
      <c r="N30" s="21">
        <f>I30*K30</f>
        <v>1015.4400260103743</v>
      </c>
      <c r="O30" s="21">
        <f>I30*G30</f>
        <v>2595.771877869519</v>
      </c>
      <c r="P30" s="21">
        <f>G30*K30</f>
        <v>13.553255398629286</v>
      </c>
      <c r="Q30" s="21">
        <f>H30*G30*K30</f>
        <v>284.618363371215</v>
      </c>
      <c r="R30" s="21">
        <f>I30*G30*K30</f>
        <v>5976.985630795515</v>
      </c>
      <c r="S30" s="21">
        <f>$B$11+$B$12*H30+$B$13*I30+$B$14*J30+$B$15*K30+$B$16*L30+$B$17*M30+$B$18*N30+$B$19*O30+$B$20*P30+$B$21*Q30+$B$22*R30</f>
        <v>-0.6921911661827771</v>
      </c>
    </row>
    <row r="31" spans="4:19" ht="12.75">
      <c r="D31" s="23">
        <v>22</v>
      </c>
      <c r="E31" s="16">
        <f>EXP(S31)</f>
        <v>0.4801889641110613</v>
      </c>
      <c r="G31" s="21">
        <f>LN($B$9)</f>
        <v>5.886104031450156</v>
      </c>
      <c r="H31" s="21">
        <v>22</v>
      </c>
      <c r="I31" s="22">
        <f>H31^2</f>
        <v>484</v>
      </c>
      <c r="J31" s="22">
        <f>LN($B$9)</f>
        <v>5.886104031450156</v>
      </c>
      <c r="K31" s="21">
        <f>LN($C$9)</f>
        <v>2.302585092994046</v>
      </c>
      <c r="L31" s="21">
        <f>H31*G31</f>
        <v>129.49428869190342</v>
      </c>
      <c r="M31" s="21">
        <f>H31*K31</f>
        <v>50.65687204586901</v>
      </c>
      <c r="N31" s="21">
        <f>I31*K31</f>
        <v>1114.4511850091183</v>
      </c>
      <c r="O31" s="21">
        <f>I31*G31</f>
        <v>2848.8743512218753</v>
      </c>
      <c r="P31" s="21">
        <f>G31*K31</f>
        <v>13.553255398629286</v>
      </c>
      <c r="Q31" s="21">
        <f>H31*G31*K31</f>
        <v>298.17161876984426</v>
      </c>
      <c r="R31" s="21">
        <f>I31*G31*K31</f>
        <v>6559.775612936573</v>
      </c>
      <c r="S31" s="21">
        <f>$B$11+$B$12*H31+$B$13*I31+$B$14*J31+$B$15*K31+$B$16*L31+$B$17*M31+$B$18*N31+$B$19*O31+$B$20*P31+$B$21*Q31+$B$22*R31</f>
        <v>-0.7335755773185852</v>
      </c>
    </row>
    <row r="32" spans="4:19" ht="12.75">
      <c r="D32" s="23">
        <v>23</v>
      </c>
      <c r="E32" s="16">
        <f>EXP(S32)</f>
        <v>0.4610232725648005</v>
      </c>
      <c r="G32" s="21">
        <f>LN($B$9)</f>
        <v>5.886104031450156</v>
      </c>
      <c r="H32" s="21">
        <v>23</v>
      </c>
      <c r="I32" s="22">
        <f>H32^2</f>
        <v>529</v>
      </c>
      <c r="J32" s="22">
        <f>LN($B$9)</f>
        <v>5.886104031450156</v>
      </c>
      <c r="K32" s="21">
        <f>LN($C$9)</f>
        <v>2.302585092994046</v>
      </c>
      <c r="L32" s="21">
        <f>H32*G32</f>
        <v>135.3803927233536</v>
      </c>
      <c r="M32" s="21">
        <f>H32*K32</f>
        <v>52.95945713886306</v>
      </c>
      <c r="N32" s="21">
        <f>I32*K32</f>
        <v>1218.0675141938502</v>
      </c>
      <c r="O32" s="21">
        <f>I32*G32</f>
        <v>3113.7490326371326</v>
      </c>
      <c r="P32" s="21">
        <f>G32*K32</f>
        <v>13.553255398629286</v>
      </c>
      <c r="Q32" s="21">
        <f>H32*G32*K32</f>
        <v>311.7248741684736</v>
      </c>
      <c r="R32" s="21">
        <f>I32*G32*K32</f>
        <v>7169.672105874893</v>
      </c>
      <c r="S32" s="21">
        <f>$B$11+$B$12*H32+$B$13*I32+$B$14*J32+$B$15*K32+$B$16*L32+$B$17*M32+$B$18*N32+$B$19*O32+$B$20*P32+$B$21*Q32+$B$22*R32</f>
        <v>-0.7743067544727156</v>
      </c>
    </row>
    <row r="33" spans="4:19" ht="12.75">
      <c r="D33" s="23">
        <v>24</v>
      </c>
      <c r="E33" s="16">
        <f>EXP(S33)</f>
        <v>0.44291176818996275</v>
      </c>
      <c r="G33" s="21">
        <f>LN($B$9)</f>
        <v>5.886104031450156</v>
      </c>
      <c r="H33" s="21">
        <v>24</v>
      </c>
      <c r="I33" s="22">
        <f>H33^2</f>
        <v>576</v>
      </c>
      <c r="J33" s="22">
        <f>LN($B$9)</f>
        <v>5.886104031450156</v>
      </c>
      <c r="K33" s="21">
        <f>LN($C$9)</f>
        <v>2.302585092994046</v>
      </c>
      <c r="L33" s="21">
        <f>H33*G33</f>
        <v>141.26649675480374</v>
      </c>
      <c r="M33" s="21">
        <f>H33*K33</f>
        <v>55.2620422318571</v>
      </c>
      <c r="N33" s="21">
        <f>I33*K33</f>
        <v>1326.2890135645705</v>
      </c>
      <c r="O33" s="21">
        <f>I33*G33</f>
        <v>3390.39592211529</v>
      </c>
      <c r="P33" s="21">
        <f>G33*K33</f>
        <v>13.553255398629286</v>
      </c>
      <c r="Q33" s="21">
        <f>H33*G33*K33</f>
        <v>325.27812956710284</v>
      </c>
      <c r="R33" s="21">
        <f>I33*G33*K33</f>
        <v>7806.675109610469</v>
      </c>
      <c r="S33" s="21">
        <f>$B$11+$B$12*H33+$B$13*I33+$B$14*J33+$B$15*K33+$B$16*L33+$B$17*M33+$B$18*N33+$B$19*O33+$B$20*P33+$B$21*Q33+$B$22*R33</f>
        <v>-0.814384697645171</v>
      </c>
    </row>
    <row r="34" spans="4:19" ht="12.75">
      <c r="D34" s="23">
        <v>25</v>
      </c>
      <c r="E34" s="16">
        <f>EXP(S34)</f>
        <v>0.4257898318840538</v>
      </c>
      <c r="G34" s="21">
        <f>LN($B$9)</f>
        <v>5.886104031450156</v>
      </c>
      <c r="H34" s="21">
        <v>25</v>
      </c>
      <c r="I34" s="22">
        <f>H34^2</f>
        <v>625</v>
      </c>
      <c r="J34" s="22">
        <f>LN($B$9)</f>
        <v>5.886104031450156</v>
      </c>
      <c r="K34" s="21">
        <f>LN($C$9)</f>
        <v>2.302585092994046</v>
      </c>
      <c r="L34" s="21">
        <f>H34*G34</f>
        <v>147.15260078625388</v>
      </c>
      <c r="M34" s="21">
        <f>H34*K34</f>
        <v>57.564627324851145</v>
      </c>
      <c r="N34" s="21">
        <f>I34*K34</f>
        <v>1439.1156831212786</v>
      </c>
      <c r="O34" s="21">
        <f>I34*G34</f>
        <v>3678.8150196563474</v>
      </c>
      <c r="P34" s="21">
        <f>G34*K34</f>
        <v>13.553255398629286</v>
      </c>
      <c r="Q34" s="21">
        <f>H34*G34*K34</f>
        <v>338.8313849657321</v>
      </c>
      <c r="R34" s="21">
        <f>I34*G34*K34</f>
        <v>8470.784624143304</v>
      </c>
      <c r="S34" s="21">
        <f>$B$11+$B$12*H34+$B$13*I34+$B$14*J34+$B$15*K34+$B$16*L34+$B$17*M34+$B$18*N34+$B$19*O34+$B$20*P34+$B$21*Q34+$B$22*R34</f>
        <v>-0.8538094068359463</v>
      </c>
    </row>
    <row r="35" spans="4:19" ht="12.75">
      <c r="D35" s="23">
        <v>26</v>
      </c>
      <c r="E35" s="16">
        <f>EXP(S35)</f>
        <v>0.40959726519668027</v>
      </c>
      <c r="G35" s="21">
        <f>LN($B$9)</f>
        <v>5.886104031450156</v>
      </c>
      <c r="H35" s="21">
        <v>26</v>
      </c>
      <c r="I35" s="22">
        <f>H35^2</f>
        <v>676</v>
      </c>
      <c r="J35" s="22">
        <f>LN($B$9)</f>
        <v>5.886104031450156</v>
      </c>
      <c r="K35" s="21">
        <f>LN($C$9)</f>
        <v>2.302585092994046</v>
      </c>
      <c r="L35" s="21">
        <f>H35*G35</f>
        <v>153.03870481770406</v>
      </c>
      <c r="M35" s="21">
        <f>H35*K35</f>
        <v>59.867212417845195</v>
      </c>
      <c r="N35" s="21">
        <f>I35*K35</f>
        <v>1556.547522863975</v>
      </c>
      <c r="O35" s="21">
        <f>I35*G35</f>
        <v>3979.0063252603054</v>
      </c>
      <c r="P35" s="21">
        <f>G35*K35</f>
        <v>13.553255398629286</v>
      </c>
      <c r="Q35" s="21">
        <f>H35*G35*K35</f>
        <v>352.3846403643614</v>
      </c>
      <c r="R35" s="21">
        <f>I35*G35*K35</f>
        <v>9162.000649473397</v>
      </c>
      <c r="S35" s="21">
        <f>$B$11+$B$12*H35+$B$13*I35+$B$14*J35+$B$15*K35+$B$16*L35+$B$17*M35+$B$18*N35+$B$19*O35+$B$20*P35+$B$21*Q35+$B$22*R35</f>
        <v>-0.892580882045046</v>
      </c>
    </row>
    <row r="36" spans="4:19" ht="12.75">
      <c r="D36" s="23">
        <v>27</v>
      </c>
      <c r="E36" s="16">
        <f>EXP(S36)</f>
        <v>0.39427796509164287</v>
      </c>
      <c r="G36" s="21">
        <f>LN($B$9)</f>
        <v>5.886104031450156</v>
      </c>
      <c r="H36" s="21">
        <v>27</v>
      </c>
      <c r="I36" s="22">
        <f>H36^2</f>
        <v>729</v>
      </c>
      <c r="J36" s="22">
        <f>LN($B$9)</f>
        <v>5.886104031450156</v>
      </c>
      <c r="K36" s="21">
        <f>LN($C$9)</f>
        <v>2.302585092994046</v>
      </c>
      <c r="L36" s="21">
        <f>H36*G36</f>
        <v>158.9248088491542</v>
      </c>
      <c r="M36" s="21">
        <f>H36*K36</f>
        <v>62.16979751083924</v>
      </c>
      <c r="N36" s="21">
        <f>I36*K36</f>
        <v>1678.5845327926595</v>
      </c>
      <c r="O36" s="21">
        <f>I36*G36</f>
        <v>4290.969838927163</v>
      </c>
      <c r="P36" s="21">
        <f>G36*K36</f>
        <v>13.553255398629286</v>
      </c>
      <c r="Q36" s="21">
        <f>H36*G36*K36</f>
        <v>365.9378957629907</v>
      </c>
      <c r="R36" s="21">
        <f>I36*G36*K36</f>
        <v>9880.32318560075</v>
      </c>
      <c r="S36" s="21">
        <f>$B$11+$B$12*H36+$B$13*I36+$B$14*J36+$B$15*K36+$B$16*L36+$B$17*M36+$B$18*N36+$B$19*O36+$B$20*P36+$B$21*Q36+$B$22*R36</f>
        <v>-0.930699123272472</v>
      </c>
    </row>
    <row r="37" spans="4:19" ht="12.75">
      <c r="D37" s="23">
        <v>28</v>
      </c>
      <c r="E37" s="16">
        <f>EXP(S37)</f>
        <v>0.3797796243091441</v>
      </c>
      <c r="G37" s="21">
        <f>LN($B$9)</f>
        <v>5.886104031450156</v>
      </c>
      <c r="H37" s="21">
        <v>28</v>
      </c>
      <c r="I37" s="22">
        <f>H37^2</f>
        <v>784</v>
      </c>
      <c r="J37" s="22">
        <f>LN($B$9)</f>
        <v>5.886104031450156</v>
      </c>
      <c r="K37" s="21">
        <f>LN($C$9)</f>
        <v>2.302585092994046</v>
      </c>
      <c r="L37" s="21">
        <f>H37*G37</f>
        <v>164.81091288060435</v>
      </c>
      <c r="M37" s="21">
        <f>H37*K37</f>
        <v>64.47238260383328</v>
      </c>
      <c r="N37" s="21">
        <f>I37*K37</f>
        <v>1805.226712907332</v>
      </c>
      <c r="O37" s="21">
        <f>I37*G37</f>
        <v>4614.705560656922</v>
      </c>
      <c r="P37" s="21">
        <f>G37*K37</f>
        <v>13.553255398629286</v>
      </c>
      <c r="Q37" s="21">
        <f>H37*G37*K37</f>
        <v>379.49115116161994</v>
      </c>
      <c r="R37" s="21">
        <f>I37*G37*K37</f>
        <v>10625.75223252536</v>
      </c>
      <c r="S37" s="21">
        <f>$B$11+$B$12*H37+$B$13*I37+$B$14*J37+$B$15*K37+$B$16*L37+$B$17*M37+$B$18*N37+$B$19*O37+$B$20*P37+$B$21*Q37+$B$22*R37</f>
        <v>-0.9681641305182165</v>
      </c>
    </row>
    <row r="38" spans="4:19" ht="12.75">
      <c r="D38" s="23">
        <v>29</v>
      </c>
      <c r="E38" s="16">
        <f>EXP(S38)</f>
        <v>0.36605345520149674</v>
      </c>
      <c r="G38" s="21">
        <f>LN($B$9)</f>
        <v>5.886104031450156</v>
      </c>
      <c r="H38" s="21">
        <v>29</v>
      </c>
      <c r="I38" s="22">
        <f>H38^2</f>
        <v>841</v>
      </c>
      <c r="J38" s="22">
        <f>LN($B$9)</f>
        <v>5.886104031450156</v>
      </c>
      <c r="K38" s="21">
        <f>LN($C$9)</f>
        <v>2.302585092994046</v>
      </c>
      <c r="L38" s="21">
        <f>H38*G38</f>
        <v>170.69701691205452</v>
      </c>
      <c r="M38" s="21">
        <f>H38*K38</f>
        <v>66.77496769682733</v>
      </c>
      <c r="N38" s="21">
        <f>I38*K38</f>
        <v>1936.4740632079927</v>
      </c>
      <c r="O38" s="21">
        <f>I38*G38</f>
        <v>4950.213490449581</v>
      </c>
      <c r="P38" s="21">
        <f>G38*K38</f>
        <v>13.553255398629286</v>
      </c>
      <c r="Q38" s="21">
        <f>H38*G38*K38</f>
        <v>393.0444065602493</v>
      </c>
      <c r="R38" s="21">
        <f>I38*G38*K38</f>
        <v>11398.287790247228</v>
      </c>
      <c r="S38" s="21">
        <f>$B$11+$B$12*H38+$B$13*I38+$B$14*J38+$B$15*K38+$B$16*L38+$B$17*M38+$B$18*N38+$B$19*O38+$B$20*P38+$B$21*Q38+$B$22*R38</f>
        <v>-1.0049759037822876</v>
      </c>
    </row>
    <row r="39" spans="4:19" ht="12.75">
      <c r="D39" s="23">
        <v>30</v>
      </c>
      <c r="E39" s="16">
        <f>EXP(S39)</f>
        <v>0.35305393510137817</v>
      </c>
      <c r="G39" s="21">
        <f>LN($B$9)</f>
        <v>5.886104031450156</v>
      </c>
      <c r="H39" s="21">
        <v>30</v>
      </c>
      <c r="I39" s="22">
        <f>H39^2</f>
        <v>900</v>
      </c>
      <c r="J39" s="22">
        <f>LN($B$9)</f>
        <v>5.886104031450156</v>
      </c>
      <c r="K39" s="21">
        <f>LN($C$9)</f>
        <v>2.302585092994046</v>
      </c>
      <c r="L39" s="21">
        <f>H39*G39</f>
        <v>176.58312094350467</v>
      </c>
      <c r="M39" s="21">
        <f>H39*K39</f>
        <v>69.07755278982138</v>
      </c>
      <c r="N39" s="21">
        <f>I39*K39</f>
        <v>2072.326583694641</v>
      </c>
      <c r="O39" s="21">
        <f>I39*G39</f>
        <v>5297.49362830514</v>
      </c>
      <c r="P39" s="21">
        <f>G39*K39</f>
        <v>13.553255398629286</v>
      </c>
      <c r="Q39" s="21">
        <f>H39*G39*K39</f>
        <v>406.5976619588786</v>
      </c>
      <c r="R39" s="21">
        <f>I39*G39*K39</f>
        <v>12197.929858766356</v>
      </c>
      <c r="S39" s="21">
        <f>$B$11+$B$12*H39+$B$13*I39+$B$14*J39+$B$15*K39+$B$16*L39+$B$17*M39+$B$18*N39+$B$19*O39+$B$20*P39+$B$21*Q39+$B$22*R39</f>
        <v>-1.0411344430646814</v>
      </c>
    </row>
    <row r="40" spans="4:19" ht="12.75">
      <c r="D40" s="23">
        <v>31</v>
      </c>
      <c r="E40" s="16">
        <f>EXP(S40)</f>
        <v>0.3407385714503205</v>
      </c>
      <c r="G40" s="21">
        <f>LN($B$9)</f>
        <v>5.886104031450156</v>
      </c>
      <c r="H40" s="21">
        <v>31</v>
      </c>
      <c r="I40" s="22">
        <f>H40^2</f>
        <v>961</v>
      </c>
      <c r="J40" s="22">
        <f>LN($B$9)</f>
        <v>5.886104031450156</v>
      </c>
      <c r="K40" s="21">
        <f>LN($C$9)</f>
        <v>2.302585092994046</v>
      </c>
      <c r="L40" s="21">
        <f>H40*G40</f>
        <v>182.46922497495484</v>
      </c>
      <c r="M40" s="21">
        <f>H40*K40</f>
        <v>71.38013788281542</v>
      </c>
      <c r="N40" s="21">
        <f>I40*K40</f>
        <v>2212.784274367278</v>
      </c>
      <c r="O40" s="21">
        <f>I40*G40</f>
        <v>5656.5459742236</v>
      </c>
      <c r="P40" s="21">
        <f>G40*K40</f>
        <v>13.553255398629286</v>
      </c>
      <c r="Q40" s="21">
        <f>H40*G40*K40</f>
        <v>420.15091735750786</v>
      </c>
      <c r="R40" s="21">
        <f>I40*G40*K40</f>
        <v>13024.678438082743</v>
      </c>
      <c r="S40" s="21">
        <f>$B$11+$B$12*H40+$B$13*I40+$B$14*J40+$B$15*K40+$B$16*L40+$B$17*M40+$B$18*N40+$B$19*O40+$B$20*P40+$B$21*Q40+$B$22*R40</f>
        <v>-1.0766397483653987</v>
      </c>
    </row>
    <row r="41" spans="4:19" ht="12.75">
      <c r="D41" s="23">
        <v>32</v>
      </c>
      <c r="E41" s="16">
        <f>EXP(S41)</f>
        <v>0.32906768506859485</v>
      </c>
      <c r="G41" s="21">
        <f>LN($B$9)</f>
        <v>5.886104031450156</v>
      </c>
      <c r="H41" s="21">
        <v>32</v>
      </c>
      <c r="I41" s="22">
        <f>H41^2</f>
        <v>1024</v>
      </c>
      <c r="J41" s="22">
        <f>LN($B$9)</f>
        <v>5.886104031450156</v>
      </c>
      <c r="K41" s="21">
        <f>LN($C$9)</f>
        <v>2.302585092994046</v>
      </c>
      <c r="L41" s="21">
        <f>H41*G41</f>
        <v>188.355329006405</v>
      </c>
      <c r="M41" s="21">
        <f>H41*K41</f>
        <v>73.68272297580947</v>
      </c>
      <c r="N41" s="21">
        <f>I41*K41</f>
        <v>2357.847135225903</v>
      </c>
      <c r="O41" s="21">
        <f>I41*G41</f>
        <v>6027.37052820496</v>
      </c>
      <c r="P41" s="21">
        <f>G41*K41</f>
        <v>13.553255398629286</v>
      </c>
      <c r="Q41" s="21">
        <f>H41*G41*K41</f>
        <v>433.70417275613715</v>
      </c>
      <c r="R41" s="21">
        <f>I41*G41*K41</f>
        <v>13878.533528196389</v>
      </c>
      <c r="S41" s="21">
        <f>$B$11+$B$12*H41+$B$13*I41+$B$14*J41+$B$15*K41+$B$16*L41+$B$17*M41+$B$18*N41+$B$19*O41+$B$20*P41+$B$21*Q41+$B$22*R41</f>
        <v>-1.1114918196844386</v>
      </c>
    </row>
    <row r="42" spans="4:19" ht="12.75">
      <c r="D42" s="23">
        <v>33</v>
      </c>
      <c r="E42" s="16">
        <f>EXP(S42)</f>
        <v>0.3180042100871592</v>
      </c>
      <c r="G42" s="21">
        <f>LN($B$9)</f>
        <v>5.886104031450156</v>
      </c>
      <c r="H42" s="21">
        <v>33</v>
      </c>
      <c r="I42" s="22">
        <f>H42^2</f>
        <v>1089</v>
      </c>
      <c r="J42" s="22">
        <f>LN($B$9)</f>
        <v>5.886104031450156</v>
      </c>
      <c r="K42" s="21">
        <f>LN($C$9)</f>
        <v>2.302585092994046</v>
      </c>
      <c r="L42" s="21">
        <f>H42*G42</f>
        <v>194.24143303785513</v>
      </c>
      <c r="M42" s="21">
        <f>H42*K42</f>
        <v>75.98530806880352</v>
      </c>
      <c r="N42" s="21">
        <f>I42*K42</f>
        <v>2507.515166270516</v>
      </c>
      <c r="O42" s="21">
        <f>I42*G42</f>
        <v>6409.967290249219</v>
      </c>
      <c r="P42" s="21">
        <f>G42*K42</f>
        <v>13.553255398629286</v>
      </c>
      <c r="Q42" s="21">
        <f>H42*G42*K42</f>
        <v>447.2574281547664</v>
      </c>
      <c r="R42" s="21">
        <f>I42*G42*K42</f>
        <v>14759.49512910729</v>
      </c>
      <c r="S42" s="21">
        <f>$B$11+$B$12*H42+$B$13*I42+$B$14*J42+$B$15*K42+$B$16*L42+$B$17*M42+$B$18*N42+$B$19*O42+$B$20*P42+$B$21*Q42+$B$22*R42</f>
        <v>-1.1456906570218024</v>
      </c>
    </row>
    <row r="43" spans="4:19" ht="12.75">
      <c r="D43" s="23">
        <v>34</v>
      </c>
      <c r="E43" s="16">
        <f>EXP(S43)</f>
        <v>0.3075135091893435</v>
      </c>
      <c r="G43" s="21">
        <f>LN($B$9)</f>
        <v>5.886104031450156</v>
      </c>
      <c r="H43" s="21">
        <v>34</v>
      </c>
      <c r="I43" s="22">
        <f>H43^2</f>
        <v>1156</v>
      </c>
      <c r="J43" s="22">
        <f>LN($B$9)</f>
        <v>5.886104031450156</v>
      </c>
      <c r="K43" s="21">
        <f>LN($C$9)</f>
        <v>2.302585092994046</v>
      </c>
      <c r="L43" s="21">
        <f>H43*G43</f>
        <v>200.1275370693053</v>
      </c>
      <c r="M43" s="21">
        <f>H43*K43</f>
        <v>78.28789316179756</v>
      </c>
      <c r="N43" s="21">
        <f>I43*K43</f>
        <v>2661.788367501117</v>
      </c>
      <c r="O43" s="21">
        <f>I43*G43</f>
        <v>6804.33626035638</v>
      </c>
      <c r="P43" s="21">
        <f>G43*K43</f>
        <v>13.553255398629286</v>
      </c>
      <c r="Q43" s="21">
        <f>H43*G43*K43</f>
        <v>460.81068355339573</v>
      </c>
      <c r="R43" s="21">
        <f>I43*G43*K43</f>
        <v>15667.563240815454</v>
      </c>
      <c r="S43" s="21">
        <f>$B$11+$B$12*H43+$B$13*I43+$B$14*J43+$B$15*K43+$B$16*L43+$B$17*M43+$B$18*N43+$B$19*O43+$B$20*P43+$B$21*Q43+$B$22*R43</f>
        <v>-1.1792362603774924</v>
      </c>
    </row>
    <row r="44" spans="4:19" ht="12.75">
      <c r="D44" s="23">
        <v>35</v>
      </c>
      <c r="E44" s="16">
        <f>EXP(S44)</f>
        <v>0.2975632029255516</v>
      </c>
      <c r="G44" s="21">
        <f>LN($B$9)</f>
        <v>5.886104031450156</v>
      </c>
      <c r="H44" s="21">
        <v>35</v>
      </c>
      <c r="I44" s="22">
        <f>H44^2</f>
        <v>1225</v>
      </c>
      <c r="J44" s="22">
        <f>LN($B$9)</f>
        <v>5.886104031450156</v>
      </c>
      <c r="K44" s="21">
        <f>LN($C$9)</f>
        <v>2.302585092994046</v>
      </c>
      <c r="L44" s="21">
        <f>H44*G44</f>
        <v>206.01364110075545</v>
      </c>
      <c r="M44" s="21">
        <f>H44*K44</f>
        <v>80.5904782547916</v>
      </c>
      <c r="N44" s="21">
        <f>I44*K44</f>
        <v>2820.6667389177064</v>
      </c>
      <c r="O44" s="21">
        <f>I44*G44</f>
        <v>7210.477438526441</v>
      </c>
      <c r="P44" s="21">
        <f>G44*K44</f>
        <v>13.553255398629286</v>
      </c>
      <c r="Q44" s="21">
        <f>H44*G44*K44</f>
        <v>474.36393895202497</v>
      </c>
      <c r="R44" s="21">
        <f>I44*G44*K44</f>
        <v>16602.737863320875</v>
      </c>
      <c r="S44" s="21">
        <f>$B$11+$B$12*H44+$B$13*I44+$B$14*J44+$B$15*K44+$B$16*L44+$B$17*M44+$B$18*N44+$B$19*O44+$B$20*P44+$B$21*Q44+$B$22*R44</f>
        <v>-1.2121286297515033</v>
      </c>
    </row>
    <row r="45" spans="4:19" ht="12.75">
      <c r="D45" s="23">
        <v>36</v>
      </c>
      <c r="E45" s="16">
        <f>EXP(S45)</f>
        <v>0.2881230119695368</v>
      </c>
      <c r="G45" s="21">
        <f>LN($B$9)</f>
        <v>5.886104031450156</v>
      </c>
      <c r="H45" s="21">
        <v>36</v>
      </c>
      <c r="I45" s="22">
        <f>H45^2</f>
        <v>1296</v>
      </c>
      <c r="J45" s="22">
        <f>LN($B$9)</f>
        <v>5.886104031450156</v>
      </c>
      <c r="K45" s="21">
        <f>LN($C$9)</f>
        <v>2.302585092994046</v>
      </c>
      <c r="L45" s="21">
        <f>H45*G45</f>
        <v>211.89974513220562</v>
      </c>
      <c r="M45" s="21">
        <f>H45*K45</f>
        <v>82.89306334778566</v>
      </c>
      <c r="N45" s="21">
        <f>I45*K45</f>
        <v>2984.1502805202836</v>
      </c>
      <c r="O45" s="21">
        <f>I45*G45</f>
        <v>7628.390824759402</v>
      </c>
      <c r="P45" s="21">
        <f>G45*K45</f>
        <v>13.553255398629286</v>
      </c>
      <c r="Q45" s="21">
        <f>H45*G45*K45</f>
        <v>487.9171943506543</v>
      </c>
      <c r="R45" s="21">
        <f>I45*G45*K45</f>
        <v>17565.018996623552</v>
      </c>
      <c r="S45" s="21">
        <f>$B$11+$B$12*H45+$B$13*I45+$B$14*J45+$B$15*K45+$B$16*L45+$B$17*M45+$B$18*N45+$B$19*O45+$B$20*P45+$B$21*Q45+$B$22*R45</f>
        <v>-1.2443677651438376</v>
      </c>
    </row>
    <row r="46" spans="4:19" ht="12.75">
      <c r="D46" s="23">
        <v>37</v>
      </c>
      <c r="E46" s="16">
        <f>EXP(S46)</f>
        <v>0.2791646112807644</v>
      </c>
      <c r="G46" s="21">
        <f>LN($B$9)</f>
        <v>5.886104031450156</v>
      </c>
      <c r="H46" s="21">
        <v>37</v>
      </c>
      <c r="I46" s="22">
        <f>H46^2</f>
        <v>1369</v>
      </c>
      <c r="J46" s="22">
        <f>LN($B$9)</f>
        <v>5.886104031450156</v>
      </c>
      <c r="K46" s="21">
        <f>LN($C$9)</f>
        <v>2.302585092994046</v>
      </c>
      <c r="L46" s="21">
        <f>H46*G46</f>
        <v>217.78584916365577</v>
      </c>
      <c r="M46" s="21">
        <f>H46*K46</f>
        <v>85.19564844077969</v>
      </c>
      <c r="N46" s="21">
        <f>I46*K46</f>
        <v>3152.238992308849</v>
      </c>
      <c r="O46" s="21">
        <f>I46*G46</f>
        <v>8058.076419055264</v>
      </c>
      <c r="P46" s="21">
        <f>G46*K46</f>
        <v>13.553255398629286</v>
      </c>
      <c r="Q46" s="21">
        <f>H46*G46*K46</f>
        <v>501.47044974928355</v>
      </c>
      <c r="R46" s="21">
        <f>I46*G46*K46</f>
        <v>18554.406640723493</v>
      </c>
      <c r="S46" s="21">
        <f>$B$11+$B$12*H46+$B$13*I46+$B$14*J46+$B$15*K46+$B$16*L46+$B$17*M46+$B$18*N46+$B$19*O46+$B$20*P46+$B$21*Q46+$B$22*R46</f>
        <v>-1.2759536665544955</v>
      </c>
    </row>
    <row r="47" spans="4:19" ht="12.75">
      <c r="D47" s="23">
        <v>38</v>
      </c>
      <c r="E47" s="16">
        <f>EXP(S47)</f>
        <v>0.27066149522478267</v>
      </c>
      <c r="G47" s="21">
        <f>LN($B$9)</f>
        <v>5.886104031450156</v>
      </c>
      <c r="H47" s="21">
        <v>38</v>
      </c>
      <c r="I47" s="22">
        <f>H47^2</f>
        <v>1444</v>
      </c>
      <c r="J47" s="22">
        <f>LN($B$9)</f>
        <v>5.886104031450156</v>
      </c>
      <c r="K47" s="21">
        <f>LN($C$9)</f>
        <v>2.302585092994046</v>
      </c>
      <c r="L47" s="21">
        <f>H47*G47</f>
        <v>223.6719531951059</v>
      </c>
      <c r="M47" s="21">
        <f>H47*K47</f>
        <v>87.49823353377374</v>
      </c>
      <c r="N47" s="21">
        <f>I47*K47</f>
        <v>3324.9328742834023</v>
      </c>
      <c r="O47" s="21">
        <f>I47*G47</f>
        <v>8499.534221414026</v>
      </c>
      <c r="P47" s="21">
        <f>G47*K47</f>
        <v>13.553255398629286</v>
      </c>
      <c r="Q47" s="21">
        <f>H47*G47*K47</f>
        <v>515.0237051479128</v>
      </c>
      <c r="R47" s="21">
        <f>I47*G47*K47</f>
        <v>19570.900795620688</v>
      </c>
      <c r="S47" s="21">
        <f>$B$11+$B$12*H47+$B$13*I47+$B$14*J47+$B$15*K47+$B$16*L47+$B$17*M47+$B$18*N47+$B$19*O47+$B$20*P47+$B$21*Q47+$B$22*R47</f>
        <v>-1.306886333983476</v>
      </c>
    </row>
    <row r="48" spans="4:19" ht="12.75">
      <c r="D48" s="23">
        <v>39</v>
      </c>
      <c r="E48" s="16">
        <f>EXP(S48)</f>
        <v>0.26258885278327065</v>
      </c>
      <c r="G48" s="21">
        <f>LN($B$9)</f>
        <v>5.886104031450156</v>
      </c>
      <c r="H48" s="21">
        <v>39</v>
      </c>
      <c r="I48" s="22">
        <f>H48^2</f>
        <v>1521</v>
      </c>
      <c r="J48" s="22">
        <f>LN($B$9)</f>
        <v>5.886104031450156</v>
      </c>
      <c r="K48" s="21">
        <f>LN($C$9)</f>
        <v>2.302585092994046</v>
      </c>
      <c r="L48" s="21">
        <f>H48*G48</f>
        <v>229.5580572265561</v>
      </c>
      <c r="M48" s="21">
        <f>H48*K48</f>
        <v>89.80081862676779</v>
      </c>
      <c r="N48" s="21">
        <f>I48*K48</f>
        <v>3502.231926443944</v>
      </c>
      <c r="O48" s="21">
        <f>I48*G48</f>
        <v>8952.764231835687</v>
      </c>
      <c r="P48" s="21">
        <f>G48*K48</f>
        <v>13.553255398629286</v>
      </c>
      <c r="Q48" s="21">
        <f>H48*G48*K48</f>
        <v>528.5769605465422</v>
      </c>
      <c r="R48" s="21">
        <f>I48*G48*K48</f>
        <v>20614.501461315143</v>
      </c>
      <c r="S48" s="21">
        <f>$B$11+$B$12*H48+$B$13*I48+$B$14*J48+$B$15*K48+$B$16*L48+$B$17*M48+$B$18*N48+$B$19*O48+$B$20*P48+$B$21*Q48+$B$22*R48</f>
        <v>-1.3371657674307773</v>
      </c>
    </row>
    <row r="49" spans="4:19" ht="12.75">
      <c r="D49" s="23">
        <v>40</v>
      </c>
      <c r="E49" s="16">
        <f>EXP(S49)</f>
        <v>0.25492345205814837</v>
      </c>
      <c r="G49" s="21">
        <f>LN($B$9)</f>
        <v>5.886104031450156</v>
      </c>
      <c r="H49" s="21">
        <v>40</v>
      </c>
      <c r="I49" s="22">
        <f>H49^2</f>
        <v>1600</v>
      </c>
      <c r="J49" s="22">
        <f>LN($B$9)</f>
        <v>5.886104031450156</v>
      </c>
      <c r="K49" s="21">
        <f>LN($C$9)</f>
        <v>2.302585092994046</v>
      </c>
      <c r="L49" s="21">
        <f>H49*G49</f>
        <v>235.44416125800623</v>
      </c>
      <c r="M49" s="21">
        <f>H49*K49</f>
        <v>92.10340371976184</v>
      </c>
      <c r="N49" s="21">
        <f>I49*K49</f>
        <v>3684.1361487904733</v>
      </c>
      <c r="O49" s="21">
        <f>I49*G49</f>
        <v>9417.766450320249</v>
      </c>
      <c r="P49" s="21">
        <f>G49*K49</f>
        <v>13.553255398629286</v>
      </c>
      <c r="Q49" s="21">
        <f>H49*G49*K49</f>
        <v>542.1302159451715</v>
      </c>
      <c r="R49" s="21">
        <f>I49*G49*K49</f>
        <v>21685.208637806856</v>
      </c>
      <c r="S49" s="21">
        <f>$B$11+$B$12*H49+$B$13*I49+$B$14*J49+$B$15*K49+$B$16*L49+$B$17*M49+$B$18*N49+$B$19*O49+$B$20*P49+$B$21*Q49+$B$22*R49</f>
        <v>-1.366791966896411</v>
      </c>
    </row>
    <row r="50" spans="4:19" ht="12.75">
      <c r="D50" s="23">
        <v>41</v>
      </c>
      <c r="E50" s="16">
        <f>EXP(S50)</f>
        <v>0.24764353334052974</v>
      </c>
      <c r="G50" s="21">
        <f>LN($B$9)</f>
        <v>5.886104031450156</v>
      </c>
      <c r="H50" s="21">
        <v>41</v>
      </c>
      <c r="I50" s="22">
        <f>H50^2</f>
        <v>1681</v>
      </c>
      <c r="J50" s="22">
        <f>LN($B$9)</f>
        <v>5.886104031450156</v>
      </c>
      <c r="K50" s="21">
        <f>LN($C$9)</f>
        <v>2.302585092994046</v>
      </c>
      <c r="L50" s="21">
        <f>H50*G50</f>
        <v>241.33026528945638</v>
      </c>
      <c r="M50" s="21">
        <f>H50*K50</f>
        <v>94.40598881275588</v>
      </c>
      <c r="N50" s="21">
        <f>I50*K50</f>
        <v>3870.645541322991</v>
      </c>
      <c r="O50" s="21">
        <f>I50*G50</f>
        <v>9894.540876867712</v>
      </c>
      <c r="P50" s="21">
        <f>G50*K50</f>
        <v>13.553255398629286</v>
      </c>
      <c r="Q50" s="21">
        <f>H50*G50*K50</f>
        <v>555.6834713438006</v>
      </c>
      <c r="R50" s="21">
        <f>I50*G50*K50</f>
        <v>22783.02232509583</v>
      </c>
      <c r="S50" s="21">
        <f>$B$11+$B$12*H50+$B$13*I50+$B$14*J50+$B$15*K50+$B$16*L50+$B$17*M50+$B$18*N50+$B$19*O50+$B$20*P50+$B$21*Q50+$B$22*R50</f>
        <v>-1.3957649323803585</v>
      </c>
    </row>
    <row r="51" spans="4:19" ht="12.75">
      <c r="D51" s="23">
        <v>42</v>
      </c>
      <c r="E51" s="16">
        <f>EXP(S51)</f>
        <v>0.24072871007582886</v>
      </c>
      <c r="G51" s="21">
        <f>LN($B$9)</f>
        <v>5.886104031450156</v>
      </c>
      <c r="H51" s="21">
        <v>42</v>
      </c>
      <c r="I51" s="22">
        <f>H51^2</f>
        <v>1764</v>
      </c>
      <c r="J51" s="22">
        <f>LN($B$9)</f>
        <v>5.886104031450156</v>
      </c>
      <c r="K51" s="21">
        <f>LN($C$9)</f>
        <v>2.302585092994046</v>
      </c>
      <c r="L51" s="21">
        <f>H51*G51</f>
        <v>247.21636932090655</v>
      </c>
      <c r="M51" s="21">
        <f>H51*K51</f>
        <v>96.70857390574993</v>
      </c>
      <c r="N51" s="21">
        <f>I51*K51</f>
        <v>4061.760104041497</v>
      </c>
      <c r="O51" s="21">
        <f>I51*G51</f>
        <v>10383.087511478076</v>
      </c>
      <c r="P51" s="21">
        <f>G51*K51</f>
        <v>13.553255398629286</v>
      </c>
      <c r="Q51" s="21">
        <f>H51*G51*K51</f>
        <v>569.23672674243</v>
      </c>
      <c r="R51" s="21">
        <f>I51*G51*K51</f>
        <v>23907.94252318206</v>
      </c>
      <c r="S51" s="21">
        <f>$B$11+$B$12*H51+$B$13*I51+$B$14*J51+$B$15*K51+$B$16*L51+$B$17*M51+$B$18*N51+$B$19*O51+$B$20*P51+$B$21*Q51+$B$22*R51</f>
        <v>-1.4240846638826286</v>
      </c>
    </row>
    <row r="52" spans="4:19" ht="12.75">
      <c r="D52" s="23">
        <v>43</v>
      </c>
      <c r="E52" s="16">
        <f>EXP(S52)</f>
        <v>0.23415987711175862</v>
      </c>
      <c r="G52" s="21">
        <f>LN($B$9)</f>
        <v>5.886104031450156</v>
      </c>
      <c r="H52" s="21">
        <v>43</v>
      </c>
      <c r="I52" s="22">
        <f>H52^2</f>
        <v>1849</v>
      </c>
      <c r="J52" s="22">
        <f>LN($B$9)</f>
        <v>5.886104031450156</v>
      </c>
      <c r="K52" s="21">
        <f>LN($C$9)</f>
        <v>2.302585092994046</v>
      </c>
      <c r="L52" s="21">
        <f>H52*G52</f>
        <v>253.1024733523567</v>
      </c>
      <c r="M52" s="21">
        <f>H52*K52</f>
        <v>99.01115899874398</v>
      </c>
      <c r="N52" s="21">
        <f>I52*K52</f>
        <v>4257.47983694599</v>
      </c>
      <c r="O52" s="21">
        <f>I52*G52</f>
        <v>10883.406354151339</v>
      </c>
      <c r="P52" s="21">
        <f>G52*K52</f>
        <v>13.553255398629286</v>
      </c>
      <c r="Q52" s="21">
        <f>H52*G52*K52</f>
        <v>582.7899821410592</v>
      </c>
      <c r="R52" s="21">
        <f>I52*G52*K52</f>
        <v>25059.96923206555</v>
      </c>
      <c r="S52" s="21">
        <f>$B$11+$B$12*H52+$B$13*I52+$B$14*J52+$B$15*K52+$B$16*L52+$B$17*M52+$B$18*N52+$B$19*O52+$B$20*P52+$B$21*Q52+$B$22*R52</f>
        <v>-1.4517511614032284</v>
      </c>
    </row>
    <row r="53" spans="4:19" ht="12.75">
      <c r="D53" s="23">
        <v>44</v>
      </c>
      <c r="E53" s="16">
        <f>EXP(S53)</f>
        <v>0.22791912566644423</v>
      </c>
      <c r="G53" s="21">
        <f>LN($B$9)</f>
        <v>5.886104031450156</v>
      </c>
      <c r="H53" s="21">
        <v>44</v>
      </c>
      <c r="I53" s="22">
        <f>H53^2</f>
        <v>1936</v>
      </c>
      <c r="J53" s="22">
        <f>LN($B$9)</f>
        <v>5.886104031450156</v>
      </c>
      <c r="K53" s="21">
        <f>LN($C$9)</f>
        <v>2.302585092994046</v>
      </c>
      <c r="L53" s="21">
        <f>H53*G53</f>
        <v>258.98857738380684</v>
      </c>
      <c r="M53" s="21">
        <f>H53*K53</f>
        <v>101.31374409173802</v>
      </c>
      <c r="N53" s="21">
        <f>I53*K53</f>
        <v>4457.804740036473</v>
      </c>
      <c r="O53" s="21">
        <f>I53*G53</f>
        <v>11395.497404887501</v>
      </c>
      <c r="P53" s="21">
        <f>G53*K53</f>
        <v>13.553255398629286</v>
      </c>
      <c r="Q53" s="21">
        <f>H53*G53*K53</f>
        <v>596.3432375396885</v>
      </c>
      <c r="R53" s="21">
        <f>I53*G53*K53</f>
        <v>26239.102451746294</v>
      </c>
      <c r="S53" s="21">
        <f>$B$11+$B$12*H53+$B$13*I53+$B$14*J53+$B$15*K53+$B$16*L53+$B$17*M53+$B$18*N53+$B$19*O53+$B$20*P53+$B$21*Q53+$B$22*R53</f>
        <v>-1.4787644249421543</v>
      </c>
    </row>
    <row r="54" spans="4:19" ht="12.75">
      <c r="D54" s="23">
        <v>45</v>
      </c>
      <c r="E54" s="16">
        <f>EXP(S54)</f>
        <v>0.22198966450012014</v>
      </c>
      <c r="G54" s="21">
        <f>LN($B$9)</f>
        <v>5.886104031450156</v>
      </c>
      <c r="H54" s="21">
        <v>45</v>
      </c>
      <c r="I54" s="22">
        <f>H54^2</f>
        <v>2025</v>
      </c>
      <c r="J54" s="22">
        <f>LN($B$9)</f>
        <v>5.886104031450156</v>
      </c>
      <c r="K54" s="21">
        <f>LN($C$9)</f>
        <v>2.302585092994046</v>
      </c>
      <c r="L54" s="21">
        <f>H54*G54</f>
        <v>264.874681415257</v>
      </c>
      <c r="M54" s="21">
        <f>H54*K54</f>
        <v>103.61632918473207</v>
      </c>
      <c r="N54" s="21">
        <f>I54*K54</f>
        <v>4662.734813312943</v>
      </c>
      <c r="O54" s="21">
        <f>I54*G54</f>
        <v>11919.360663686566</v>
      </c>
      <c r="P54" s="21">
        <f>G54*K54</f>
        <v>13.553255398629286</v>
      </c>
      <c r="Q54" s="21">
        <f>H54*G54*K54</f>
        <v>609.8964929383178</v>
      </c>
      <c r="R54" s="21">
        <f>I54*G54*K54</f>
        <v>27445.342182224304</v>
      </c>
      <c r="S54" s="21">
        <f>$B$11+$B$12*H54+$B$13*I54+$B$14*J54+$B$15*K54+$B$16*L54+$B$17*M54+$B$18*N54+$B$19*O54+$B$20*P54+$B$21*Q54+$B$22*R54</f>
        <v>-1.5051244544994011</v>
      </c>
    </row>
    <row r="55" spans="4:19" ht="12.75">
      <c r="D55" s="23">
        <v>46</v>
      </c>
      <c r="E55" s="16">
        <f>EXP(S55)</f>
        <v>0.21635574681614408</v>
      </c>
      <c r="G55" s="21">
        <f>LN($B$9)</f>
        <v>5.886104031450156</v>
      </c>
      <c r="H55" s="21">
        <v>46</v>
      </c>
      <c r="I55" s="22">
        <f>H55^2</f>
        <v>2116</v>
      </c>
      <c r="J55" s="22">
        <f>LN($B$9)</f>
        <v>5.886104031450156</v>
      </c>
      <c r="K55" s="21">
        <f>LN($C$9)</f>
        <v>2.302585092994046</v>
      </c>
      <c r="L55" s="21">
        <f>H55*G55</f>
        <v>270.7607854467072</v>
      </c>
      <c r="M55" s="21">
        <f>H55*K55</f>
        <v>105.91891427772612</v>
      </c>
      <c r="N55" s="21">
        <f>I55*K55</f>
        <v>4872.270056775401</v>
      </c>
      <c r="O55" s="21">
        <f>I55*G55</f>
        <v>12454.99613054853</v>
      </c>
      <c r="P55" s="21">
        <f>G55*K55</f>
        <v>13.553255398629286</v>
      </c>
      <c r="Q55" s="21">
        <f>H55*G55*K55</f>
        <v>623.4497483369472</v>
      </c>
      <c r="R55" s="21">
        <f>I55*G55*K55</f>
        <v>28678.68842349957</v>
      </c>
      <c r="S55" s="21">
        <f>$B$11+$B$12*H55+$B$13*I55+$B$14*J55+$B$15*K55+$B$16*L55+$B$17*M55+$B$18*N55+$B$19*O55+$B$20*P55+$B$21*Q55+$B$22*R55</f>
        <v>-1.5308312500749581</v>
      </c>
    </row>
    <row r="56" spans="4:19" ht="12.75">
      <c r="D56" s="23">
        <v>47</v>
      </c>
      <c r="E56" s="16">
        <f>EXP(S56)</f>
        <v>0.21100260245570165</v>
      </c>
      <c r="G56" s="21">
        <f>LN($B$9)</f>
        <v>5.886104031450156</v>
      </c>
      <c r="H56" s="21">
        <v>47</v>
      </c>
      <c r="I56" s="22">
        <f>H56^2</f>
        <v>2209</v>
      </c>
      <c r="J56" s="22">
        <f>LN($B$9)</f>
        <v>5.886104031450156</v>
      </c>
      <c r="K56" s="21">
        <f>LN($C$9)</f>
        <v>2.302585092994046</v>
      </c>
      <c r="L56" s="21">
        <f>H56*G56</f>
        <v>276.64688947815733</v>
      </c>
      <c r="M56" s="21">
        <f>H56*K56</f>
        <v>108.22149937072015</v>
      </c>
      <c r="N56" s="21">
        <f>I56*K56</f>
        <v>5086.410470423847</v>
      </c>
      <c r="O56" s="21">
        <f>I56*G56</f>
        <v>13002.403805473394</v>
      </c>
      <c r="P56" s="21">
        <f>G56*K56</f>
        <v>13.553255398629286</v>
      </c>
      <c r="Q56" s="21">
        <f>H56*G56*K56</f>
        <v>637.0030037355765</v>
      </c>
      <c r="R56" s="21">
        <f>I56*G56*K56</f>
        <v>29939.14117557209</v>
      </c>
      <c r="S56" s="21">
        <f>$B$11+$B$12*H56+$B$13*I56+$B$14*J56+$B$15*K56+$B$16*L56+$B$17*M56+$B$18*N56+$B$19*O56+$B$20*P56+$B$21*Q56+$B$22*R56</f>
        <v>-1.5558848116688546</v>
      </c>
    </row>
    <row r="57" spans="4:19" ht="12.75">
      <c r="D57" s="23">
        <v>48</v>
      </c>
      <c r="E57" s="16">
        <f>EXP(S57)</f>
        <v>0.20591637498600868</v>
      </c>
      <c r="G57" s="21">
        <f>LN($B$9)</f>
        <v>5.886104031450156</v>
      </c>
      <c r="H57" s="21">
        <v>48</v>
      </c>
      <c r="I57" s="22">
        <f>H57^2</f>
        <v>2304</v>
      </c>
      <c r="J57" s="22">
        <f>LN($B$9)</f>
        <v>5.886104031450156</v>
      </c>
      <c r="K57" s="21">
        <f>LN($C$9)</f>
        <v>2.302585092994046</v>
      </c>
      <c r="L57" s="21">
        <f>H57*G57</f>
        <v>282.5329935096075</v>
      </c>
      <c r="M57" s="21">
        <f>H57*K57</f>
        <v>110.5240844637142</v>
      </c>
      <c r="N57" s="21">
        <f>I57*K57</f>
        <v>5305.156054258282</v>
      </c>
      <c r="O57" s="21">
        <f>I57*G57</f>
        <v>13561.58368846116</v>
      </c>
      <c r="P57" s="21">
        <f>G57*K57</f>
        <v>13.553255398629286</v>
      </c>
      <c r="Q57" s="21">
        <f>H57*G57*K57</f>
        <v>650.5562591342057</v>
      </c>
      <c r="R57" s="21">
        <f>I57*G57*K57</f>
        <v>31226.700438441876</v>
      </c>
      <c r="S57" s="21">
        <f>$B$11+$B$12*H57+$B$13*I57+$B$14*J57+$B$15*K57+$B$16*L57+$B$17*M57+$B$18*N57+$B$19*O57+$B$20*P57+$B$21*Q57+$B$22*R57</f>
        <v>-1.580285139281072</v>
      </c>
    </row>
    <row r="58" spans="4:19" ht="12.75">
      <c r="D58" s="23">
        <v>49</v>
      </c>
      <c r="E58" s="16">
        <f>EXP(S58)</f>
        <v>0.2010840633141095</v>
      </c>
      <c r="G58" s="21">
        <f>LN($B$9)</f>
        <v>5.886104031450156</v>
      </c>
      <c r="H58" s="21">
        <v>49</v>
      </c>
      <c r="I58" s="22">
        <f>H58^2</f>
        <v>2401</v>
      </c>
      <c r="J58" s="22">
        <f>LN($B$9)</f>
        <v>5.886104031450156</v>
      </c>
      <c r="K58" s="21">
        <f>LN($C$9)</f>
        <v>2.302585092994046</v>
      </c>
      <c r="L58" s="21">
        <f>H58*G58</f>
        <v>288.4190975410576</v>
      </c>
      <c r="M58" s="21">
        <f>H58*K58</f>
        <v>112.82666955670825</v>
      </c>
      <c r="N58" s="21">
        <f>I58*K58</f>
        <v>5528.506808278704</v>
      </c>
      <c r="O58" s="21">
        <f>I58*G58</f>
        <v>14132.535779511823</v>
      </c>
      <c r="P58" s="21">
        <f>G58*K58</f>
        <v>13.553255398629286</v>
      </c>
      <c r="Q58" s="21">
        <f>H58*G58*K58</f>
        <v>664.109514532835</v>
      </c>
      <c r="R58" s="21">
        <f>I58*G58*K58</f>
        <v>32541.366212108915</v>
      </c>
      <c r="S58" s="21">
        <f>$B$11+$B$12*H58+$B$13*I58+$B$14*J58+$B$15*K58+$B$16*L58+$B$17*M58+$B$18*N58+$B$19*O58+$B$20*P58+$B$21*Q58+$B$22*R58</f>
        <v>-1.6040322329116146</v>
      </c>
    </row>
    <row r="59" spans="4:19" ht="13.5" thickBot="1">
      <c r="D59" s="23">
        <v>50</v>
      </c>
      <c r="E59" s="17">
        <f>EXP(S59)</f>
        <v>0.1964934674881639</v>
      </c>
      <c r="G59" s="21">
        <f>LN($B$9)</f>
        <v>5.886104031450156</v>
      </c>
      <c r="H59" s="21">
        <v>50</v>
      </c>
      <c r="I59" s="22">
        <f>H59^2</f>
        <v>2500</v>
      </c>
      <c r="J59" s="22">
        <f>LN($B$9)</f>
        <v>5.886104031450156</v>
      </c>
      <c r="K59" s="21">
        <f>LN($C$9)</f>
        <v>2.302585092994046</v>
      </c>
      <c r="L59" s="21">
        <f>H59*G59</f>
        <v>294.30520157250777</v>
      </c>
      <c r="M59" s="21">
        <f>H59*K59</f>
        <v>115.12925464970229</v>
      </c>
      <c r="N59" s="21">
        <f>I59*K59</f>
        <v>5756.462732485114</v>
      </c>
      <c r="O59" s="21">
        <f>I59*G59</f>
        <v>14715.26007862539</v>
      </c>
      <c r="P59" s="21">
        <f>G59*K59</f>
        <v>13.553255398629286</v>
      </c>
      <c r="Q59" s="21">
        <f>H59*G59*K59</f>
        <v>677.6627699314643</v>
      </c>
      <c r="R59" s="21">
        <f>I59*G59*K59</f>
        <v>33883.138496573214</v>
      </c>
      <c r="S59" s="21">
        <f>$B$11+$B$12*H59+$B$13*I59+$B$14*J59+$B$15*K59+$B$16*L59+$B$17*M59+$B$18*N59+$B$19*O59+$B$20*P59+$B$21*Q59+$B$22*R59</f>
        <v>-1.62712609256047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20248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11.7109375" style="0" customWidth="1"/>
    <col min="2" max="2" width="12.140625" style="0" customWidth="1"/>
    <col min="5" max="5" width="11.8515625" style="0" customWidth="1"/>
    <col min="10" max="10" width="3.00390625" style="0" bestFit="1" customWidth="1"/>
    <col min="11" max="11" width="4.00390625" style="0" bestFit="1" customWidth="1"/>
    <col min="12" max="12" width="2.8515625" style="0" customWidth="1"/>
  </cols>
  <sheetData>
    <row r="1" spans="1:13" ht="12.75">
      <c r="A1" s="4" t="s">
        <v>13</v>
      </c>
      <c r="G1" s="2"/>
      <c r="H1" s="2"/>
      <c r="I1" s="2"/>
      <c r="J1" s="2"/>
      <c r="K1" s="2"/>
      <c r="M1" s="2"/>
    </row>
    <row r="2" spans="7:13" ht="12.75">
      <c r="G2" s="2"/>
      <c r="H2" s="2"/>
      <c r="I2" s="2"/>
      <c r="J2" s="2"/>
      <c r="K2" s="2"/>
      <c r="M2" s="2"/>
    </row>
    <row r="3" spans="1:13" ht="12.75">
      <c r="A3" s="4"/>
      <c r="G3" s="2"/>
      <c r="H3" s="2"/>
      <c r="I3" s="2"/>
      <c r="J3" s="2"/>
      <c r="K3" s="2"/>
      <c r="M3" s="2"/>
    </row>
    <row r="4" spans="1:13" ht="12.75">
      <c r="A4" s="4"/>
      <c r="G4" s="2"/>
      <c r="H4" s="2"/>
      <c r="I4" s="2"/>
      <c r="J4" s="2"/>
      <c r="K4" s="2"/>
      <c r="M4" s="2"/>
    </row>
    <row r="5" spans="1:13" ht="12.75">
      <c r="A5" s="4"/>
      <c r="G5" s="2"/>
      <c r="H5" s="2"/>
      <c r="I5" s="2"/>
      <c r="J5" s="2"/>
      <c r="K5" s="2"/>
      <c r="M5" s="2"/>
    </row>
    <row r="6" spans="1:13" ht="12.75">
      <c r="A6" s="4"/>
      <c r="G6" s="2"/>
      <c r="H6" s="2"/>
      <c r="I6" s="2"/>
      <c r="J6" s="2"/>
      <c r="K6" s="2"/>
      <c r="M6" s="2"/>
    </row>
    <row r="7" spans="1:13" ht="12.75">
      <c r="A7" s="4"/>
      <c r="G7" s="2"/>
      <c r="H7" s="2"/>
      <c r="I7" s="2"/>
      <c r="J7" s="2"/>
      <c r="K7" s="2"/>
      <c r="M7" s="2"/>
    </row>
    <row r="8" spans="1:13" ht="12.75">
      <c r="A8" s="4"/>
      <c r="G8" s="2"/>
      <c r="H8" s="2"/>
      <c r="I8" s="2"/>
      <c r="J8" s="2"/>
      <c r="K8" s="2"/>
      <c r="M8" s="2"/>
    </row>
    <row r="9" spans="1:13" ht="15" thickBot="1">
      <c r="A9" s="1"/>
      <c r="B9" s="10" t="s">
        <v>0</v>
      </c>
      <c r="C9" s="10" t="s">
        <v>1</v>
      </c>
      <c r="E9" s="19" t="s">
        <v>44</v>
      </c>
      <c r="F9" s="19"/>
      <c r="G9" s="2"/>
      <c r="H9" s="2"/>
      <c r="I9" s="2"/>
      <c r="J9" s="2"/>
      <c r="K9" s="2"/>
      <c r="M9" s="2"/>
    </row>
    <row r="10" spans="1:16" ht="15" thickBot="1">
      <c r="A10" s="1"/>
      <c r="B10" s="11">
        <v>1000</v>
      </c>
      <c r="C10" s="12">
        <v>72</v>
      </c>
      <c r="E10" s="3" t="s">
        <v>12</v>
      </c>
      <c r="F10" s="18"/>
      <c r="G10" s="7" t="s">
        <v>14</v>
      </c>
      <c r="H10" s="2"/>
      <c r="I10" s="2"/>
      <c r="J10" s="2"/>
      <c r="L10" s="2"/>
      <c r="N10" s="2"/>
      <c r="P10" s="2"/>
    </row>
    <row r="11" spans="2:19" ht="13.5" thickBot="1">
      <c r="B11" s="14" t="s">
        <v>11</v>
      </c>
      <c r="D11" s="3" t="s">
        <v>2</v>
      </c>
      <c r="E11" s="3" t="s">
        <v>43</v>
      </c>
      <c r="F11" s="2"/>
      <c r="G11" s="2" t="s">
        <v>3</v>
      </c>
      <c r="H11" s="2" t="s">
        <v>4</v>
      </c>
      <c r="I11" s="2" t="s">
        <v>5</v>
      </c>
      <c r="J11" s="20" t="s">
        <v>24</v>
      </c>
      <c r="K11" s="20" t="s">
        <v>25</v>
      </c>
      <c r="M11" s="20" t="s">
        <v>26</v>
      </c>
      <c r="N11" s="14" t="s">
        <v>27</v>
      </c>
      <c r="O11" s="14" t="s">
        <v>28</v>
      </c>
      <c r="P11" s="14" t="s">
        <v>29</v>
      </c>
      <c r="Q11" s="14" t="s">
        <v>30</v>
      </c>
      <c r="R11" s="14" t="s">
        <v>31</v>
      </c>
      <c r="S11" t="s">
        <v>6</v>
      </c>
    </row>
    <row r="12" spans="1:19" ht="12.75">
      <c r="A12" t="s">
        <v>7</v>
      </c>
      <c r="B12" s="6">
        <v>-0.115055</v>
      </c>
      <c r="D12" s="3">
        <v>1</v>
      </c>
      <c r="E12" s="15">
        <f aca="true" t="shared" si="0" ref="E12:E75">EXP(S12)</f>
        <v>1.4818476353347958</v>
      </c>
      <c r="G12" s="2">
        <f>LN($B$10)</f>
        <v>6.907755278982137</v>
      </c>
      <c r="H12" s="2">
        <f>LN($C$10)</f>
        <v>4.276666119016055</v>
      </c>
      <c r="I12" s="2">
        <f>LN($B$10)*LN($C$10)</f>
        <v>29.542162960077203</v>
      </c>
      <c r="J12" s="2">
        <v>1</v>
      </c>
      <c r="K12" s="2">
        <f aca="true" t="shared" si="1" ref="K12:K75">J12*J12</f>
        <v>1</v>
      </c>
      <c r="M12" s="2">
        <f aca="true" t="shared" si="2" ref="M12:M75">J12*G12</f>
        <v>6.907755278982137</v>
      </c>
      <c r="N12">
        <f aca="true" t="shared" si="3" ref="N12:N75">K12*G12</f>
        <v>6.907755278982137</v>
      </c>
      <c r="O12">
        <f aca="true" t="shared" si="4" ref="O12:O75">J12*H12</f>
        <v>4.276666119016055</v>
      </c>
      <c r="P12">
        <f aca="true" t="shared" si="5" ref="P12:P75">K12*H12</f>
        <v>4.276666119016055</v>
      </c>
      <c r="Q12">
        <f aca="true" t="shared" si="6" ref="Q12:Q75">J12*I12</f>
        <v>29.542162960077203</v>
      </c>
      <c r="R12">
        <f aca="true" t="shared" si="7" ref="R12:R75">K12*I12</f>
        <v>29.542162960077203</v>
      </c>
      <c r="S12">
        <f>$B$12+$B$13*J12+$B$14*K12+$B$15*H12+$B$16*M12+$B$17*I12+$B$18*N12+$B$19*O12+$B$20*P12+$B$21*Q12+$B$22*R12</f>
        <v>0.3932897114231129</v>
      </c>
    </row>
    <row r="13" spans="1:19" ht="12.75">
      <c r="A13" s="14" t="s">
        <v>16</v>
      </c>
      <c r="B13" s="6">
        <v>-0.335793</v>
      </c>
      <c r="D13" s="3">
        <v>2</v>
      </c>
      <c r="E13" s="16">
        <f t="shared" si="0"/>
        <v>1.4654316991363316</v>
      </c>
      <c r="G13" s="2">
        <f>LN($B$10)</f>
        <v>6.907755278982137</v>
      </c>
      <c r="H13" s="2">
        <f>LN($C$10)</f>
        <v>4.276666119016055</v>
      </c>
      <c r="I13" s="2">
        <f>LN($B$10)*LN($C$10)</f>
        <v>29.542162960077203</v>
      </c>
      <c r="J13" s="2">
        <v>2</v>
      </c>
      <c r="K13" s="2">
        <f t="shared" si="1"/>
        <v>4</v>
      </c>
      <c r="M13" s="2">
        <f>J13*G13</f>
        <v>13.815510557964274</v>
      </c>
      <c r="N13">
        <f t="shared" si="3"/>
        <v>27.631021115928547</v>
      </c>
      <c r="O13">
        <f t="shared" si="4"/>
        <v>8.55333223803211</v>
      </c>
      <c r="P13">
        <f t="shared" si="5"/>
        <v>17.10666447606422</v>
      </c>
      <c r="Q13">
        <f t="shared" si="6"/>
        <v>59.084325920154406</v>
      </c>
      <c r="R13">
        <f t="shared" si="7"/>
        <v>118.16865184030881</v>
      </c>
      <c r="S13">
        <f aca="true" t="shared" si="8" ref="S13:S75">$B$12+$B$13*J13+$B$14*K13+$B$15*H13+$B$16*M13+$B$17*I13+$B$18*N13+$B$19*O13+$B$20*P13+$B$21*Q13+$B$22*R13</f>
        <v>0.38214987423921093</v>
      </c>
    </row>
    <row r="14" spans="1:19" ht="12.75">
      <c r="A14" s="14" t="s">
        <v>17</v>
      </c>
      <c r="B14" s="6">
        <v>-0.0078122</v>
      </c>
      <c r="D14" s="3">
        <v>3</v>
      </c>
      <c r="E14" s="16">
        <f>EXP(S14)</f>
        <v>1.449147284253135</v>
      </c>
      <c r="G14" s="2">
        <f>LN($B$10)</f>
        <v>6.907755278982137</v>
      </c>
      <c r="H14" s="2">
        <f>LN($C$10)</f>
        <v>4.276666119016055</v>
      </c>
      <c r="I14" s="2">
        <f>LN($B$10)*LN($C$10)</f>
        <v>29.542162960077203</v>
      </c>
      <c r="J14" s="2">
        <v>3</v>
      </c>
      <c r="K14" s="2">
        <f t="shared" si="1"/>
        <v>9</v>
      </c>
      <c r="M14" s="2">
        <f t="shared" si="2"/>
        <v>20.72326583694641</v>
      </c>
      <c r="N14">
        <f t="shared" si="3"/>
        <v>62.16979751083923</v>
      </c>
      <c r="O14">
        <f t="shared" si="4"/>
        <v>12.829998357048165</v>
      </c>
      <c r="P14">
        <f t="shared" si="5"/>
        <v>38.4899950711445</v>
      </c>
      <c r="Q14">
        <f t="shared" si="6"/>
        <v>88.6264888802316</v>
      </c>
      <c r="R14">
        <f t="shared" si="7"/>
        <v>265.87946664069483</v>
      </c>
      <c r="S14">
        <f t="shared" si="8"/>
        <v>0.37097530362029496</v>
      </c>
    </row>
    <row r="15" spans="1:19" ht="12.75">
      <c r="A15" t="s">
        <v>8</v>
      </c>
      <c r="B15" s="6">
        <v>0.540997</v>
      </c>
      <c r="D15" s="3">
        <v>4</v>
      </c>
      <c r="E15" s="16">
        <f t="shared" si="0"/>
        <v>1.4329940540945683</v>
      </c>
      <c r="G15" s="2">
        <f>LN($B$10)</f>
        <v>6.907755278982137</v>
      </c>
      <c r="H15" s="2">
        <f>LN($C$10)</f>
        <v>4.276666119016055</v>
      </c>
      <c r="I15" s="2">
        <f>LN($B$10)*LN($C$10)</f>
        <v>29.542162960077203</v>
      </c>
      <c r="J15" s="2">
        <v>4</v>
      </c>
      <c r="K15" s="2">
        <f t="shared" si="1"/>
        <v>16</v>
      </c>
      <c r="M15" s="2">
        <f t="shared" si="2"/>
        <v>27.631021115928547</v>
      </c>
      <c r="N15">
        <f t="shared" si="3"/>
        <v>110.52408446371419</v>
      </c>
      <c r="O15">
        <f t="shared" si="4"/>
        <v>17.10666447606422</v>
      </c>
      <c r="P15">
        <f t="shared" si="5"/>
        <v>68.42665790425688</v>
      </c>
      <c r="Q15">
        <f t="shared" si="6"/>
        <v>118.16865184030881</v>
      </c>
      <c r="R15">
        <f t="shared" si="7"/>
        <v>472.67460736123525</v>
      </c>
      <c r="S15">
        <f t="shared" si="8"/>
        <v>0.35976599956636457</v>
      </c>
    </row>
    <row r="16" spans="1:19" ht="12.75">
      <c r="A16" s="14" t="s">
        <v>18</v>
      </c>
      <c r="B16" s="6">
        <v>0.040136</v>
      </c>
      <c r="D16" s="3">
        <v>5</v>
      </c>
      <c r="E16" s="16">
        <f t="shared" si="0"/>
        <v>1.416971662223057</v>
      </c>
      <c r="G16" s="2">
        <f>LN($B$10)</f>
        <v>6.907755278982137</v>
      </c>
      <c r="H16" s="2">
        <f>LN($C$10)</f>
        <v>4.276666119016055</v>
      </c>
      <c r="I16" s="2">
        <f>LN($B$10)*LN($C$10)</f>
        <v>29.542162960077203</v>
      </c>
      <c r="J16" s="2">
        <v>5</v>
      </c>
      <c r="K16" s="2">
        <f t="shared" si="1"/>
        <v>25</v>
      </c>
      <c r="M16" s="2">
        <f t="shared" si="2"/>
        <v>34.538776394910684</v>
      </c>
      <c r="N16">
        <f t="shared" si="3"/>
        <v>172.69388197455342</v>
      </c>
      <c r="O16">
        <f t="shared" si="4"/>
        <v>21.383330595080277</v>
      </c>
      <c r="P16">
        <f t="shared" si="5"/>
        <v>106.91665297540138</v>
      </c>
      <c r="Q16">
        <f t="shared" si="6"/>
        <v>147.710814800386</v>
      </c>
      <c r="R16">
        <f t="shared" si="7"/>
        <v>738.5540740019301</v>
      </c>
      <c r="S16">
        <f t="shared" si="8"/>
        <v>0.34852196207741964</v>
      </c>
    </row>
    <row r="17" spans="1:19" ht="12.75">
      <c r="A17" t="s">
        <v>9</v>
      </c>
      <c r="B17" s="6">
        <v>-0.060734</v>
      </c>
      <c r="D17" s="3">
        <v>6</v>
      </c>
      <c r="E17" s="16">
        <f t="shared" si="0"/>
        <v>1.4010797525117111</v>
      </c>
      <c r="G17" s="2">
        <f>LN($B$10)</f>
        <v>6.907755278982137</v>
      </c>
      <c r="H17" s="2">
        <f>LN($C$10)</f>
        <v>4.276666119016055</v>
      </c>
      <c r="I17" s="2">
        <f>LN($B$10)*LN($C$10)</f>
        <v>29.542162960077203</v>
      </c>
      <c r="J17" s="2">
        <v>6</v>
      </c>
      <c r="K17" s="2">
        <f t="shared" si="1"/>
        <v>36</v>
      </c>
      <c r="M17" s="2">
        <f t="shared" si="2"/>
        <v>41.44653167389282</v>
      </c>
      <c r="N17">
        <f t="shared" si="3"/>
        <v>248.67919004335693</v>
      </c>
      <c r="O17">
        <f t="shared" si="4"/>
        <v>25.65999671409633</v>
      </c>
      <c r="P17">
        <f t="shared" si="5"/>
        <v>153.959980284578</v>
      </c>
      <c r="Q17">
        <f t="shared" si="6"/>
        <v>177.2529777604632</v>
      </c>
      <c r="R17">
        <f t="shared" si="7"/>
        <v>1063.5178665627793</v>
      </c>
      <c r="S17">
        <f t="shared" si="8"/>
        <v>0.33724319115346</v>
      </c>
    </row>
    <row r="18" spans="1:19" ht="12.75">
      <c r="A18" s="14" t="s">
        <v>19</v>
      </c>
      <c r="B18" s="6">
        <v>0.0012092</v>
      </c>
      <c r="D18" s="3">
        <v>7</v>
      </c>
      <c r="E18" s="16">
        <f t="shared" si="0"/>
        <v>1.3853179593018599</v>
      </c>
      <c r="G18" s="2">
        <f>LN($B$10)</f>
        <v>6.907755278982137</v>
      </c>
      <c r="H18" s="2">
        <f>LN($C$10)</f>
        <v>4.276666119016055</v>
      </c>
      <c r="I18" s="2">
        <f>LN($B$10)*LN($C$10)</f>
        <v>29.542162960077203</v>
      </c>
      <c r="J18" s="2">
        <v>7</v>
      </c>
      <c r="K18" s="2">
        <f t="shared" si="1"/>
        <v>49</v>
      </c>
      <c r="M18" s="2">
        <f t="shared" si="2"/>
        <v>48.35428695287496</v>
      </c>
      <c r="N18">
        <f t="shared" si="3"/>
        <v>338.4800086701247</v>
      </c>
      <c r="O18">
        <f t="shared" si="4"/>
        <v>29.936662833112386</v>
      </c>
      <c r="P18">
        <f t="shared" si="5"/>
        <v>209.5566398317867</v>
      </c>
      <c r="Q18">
        <f t="shared" si="6"/>
        <v>206.79514072054042</v>
      </c>
      <c r="R18">
        <f t="shared" si="7"/>
        <v>1447.565985043783</v>
      </c>
      <c r="S18">
        <f t="shared" si="8"/>
        <v>0.3259296867944855</v>
      </c>
    </row>
    <row r="19" spans="1:19" ht="12.75">
      <c r="A19" s="14" t="s">
        <v>20</v>
      </c>
      <c r="B19" s="6">
        <v>0.069679</v>
      </c>
      <c r="D19" s="3">
        <v>8</v>
      </c>
      <c r="E19" s="16">
        <f t="shared" si="0"/>
        <v>1.369685907560472</v>
      </c>
      <c r="G19" s="2">
        <f>LN($B$10)</f>
        <v>6.907755278982137</v>
      </c>
      <c r="H19" s="2">
        <f>LN($C$10)</f>
        <v>4.276666119016055</v>
      </c>
      <c r="I19" s="2">
        <f>LN($B$10)*LN($C$10)</f>
        <v>29.542162960077203</v>
      </c>
      <c r="J19" s="2">
        <v>8</v>
      </c>
      <c r="K19" s="2">
        <f t="shared" si="1"/>
        <v>64</v>
      </c>
      <c r="M19" s="2">
        <f t="shared" si="2"/>
        <v>55.262042231857095</v>
      </c>
      <c r="N19">
        <f t="shared" si="3"/>
        <v>442.09633785485676</v>
      </c>
      <c r="O19">
        <f t="shared" si="4"/>
        <v>34.21332895212844</v>
      </c>
      <c r="P19">
        <f t="shared" si="5"/>
        <v>273.70663161702754</v>
      </c>
      <c r="Q19">
        <f t="shared" si="6"/>
        <v>236.33730368061762</v>
      </c>
      <c r="R19">
        <f t="shared" si="7"/>
        <v>1890.698429444941</v>
      </c>
      <c r="S19">
        <f t="shared" si="8"/>
        <v>0.314581449000498</v>
      </c>
    </row>
    <row r="20" spans="1:19" ht="12.75">
      <c r="A20" s="14" t="s">
        <v>21</v>
      </c>
      <c r="B20" s="6">
        <v>0.0015843</v>
      </c>
      <c r="D20" s="3">
        <v>9</v>
      </c>
      <c r="E20" s="16">
        <f>EXP(S20)</f>
        <v>1.3541832130374138</v>
      </c>
      <c r="G20" s="2">
        <f>LN($B$10)</f>
        <v>6.907755278982137</v>
      </c>
      <c r="H20" s="2">
        <f>LN($C$10)</f>
        <v>4.276666119016055</v>
      </c>
      <c r="I20" s="2">
        <f>LN($B$10)*LN($C$10)</f>
        <v>29.542162960077203</v>
      </c>
      <c r="J20" s="2">
        <v>9</v>
      </c>
      <c r="K20" s="2">
        <f t="shared" si="1"/>
        <v>81</v>
      </c>
      <c r="M20" s="2">
        <f t="shared" si="2"/>
        <v>62.16979751083923</v>
      </c>
      <c r="N20">
        <f t="shared" si="3"/>
        <v>559.528177597553</v>
      </c>
      <c r="O20">
        <f t="shared" si="4"/>
        <v>38.4899950711445</v>
      </c>
      <c r="P20">
        <f t="shared" si="5"/>
        <v>346.4099556403005</v>
      </c>
      <c r="Q20">
        <f t="shared" si="6"/>
        <v>265.87946664069483</v>
      </c>
      <c r="R20">
        <f t="shared" si="7"/>
        <v>2392.9151997662534</v>
      </c>
      <c r="S20">
        <f t="shared" si="8"/>
        <v>0.30319847777149445</v>
      </c>
    </row>
    <row r="21" spans="1:19" ht="12.75">
      <c r="A21" s="14" t="s">
        <v>22</v>
      </c>
      <c r="B21" s="6">
        <v>-0.0084807</v>
      </c>
      <c r="D21" s="3">
        <v>10</v>
      </c>
      <c r="E21" s="16">
        <f t="shared" si="0"/>
        <v>1.3388094824225516</v>
      </c>
      <c r="G21" s="2">
        <f>LN($B$10)</f>
        <v>6.907755278982137</v>
      </c>
      <c r="H21" s="2">
        <f>LN($C$10)</f>
        <v>4.276666119016055</v>
      </c>
      <c r="I21" s="2">
        <f>LN($B$10)*LN($C$10)</f>
        <v>29.542162960077203</v>
      </c>
      <c r="J21" s="2">
        <v>10</v>
      </c>
      <c r="K21" s="2">
        <f t="shared" si="1"/>
        <v>100</v>
      </c>
      <c r="M21" s="2">
        <f t="shared" si="2"/>
        <v>69.07755278982137</v>
      </c>
      <c r="N21">
        <f t="shared" si="3"/>
        <v>690.7755278982137</v>
      </c>
      <c r="O21">
        <f t="shared" si="4"/>
        <v>42.766661190160555</v>
      </c>
      <c r="P21">
        <f t="shared" si="5"/>
        <v>427.6666119016055</v>
      </c>
      <c r="Q21">
        <f t="shared" si="6"/>
        <v>295.421629600772</v>
      </c>
      <c r="R21">
        <f t="shared" si="7"/>
        <v>2954.2162960077203</v>
      </c>
      <c r="S21">
        <f t="shared" si="8"/>
        <v>0.2917807731074775</v>
      </c>
    </row>
    <row r="22" spans="1:19" ht="12.75">
      <c r="A22" s="14" t="s">
        <v>23</v>
      </c>
      <c r="B22" s="6">
        <v>-0.00024824</v>
      </c>
      <c r="D22" s="3">
        <v>11</v>
      </c>
      <c r="E22" s="16">
        <f t="shared" si="0"/>
        <v>1.323564313502613</v>
      </c>
      <c r="G22" s="2">
        <f>LN($B$10)</f>
        <v>6.907755278982137</v>
      </c>
      <c r="H22" s="2">
        <f>LN($C$10)</f>
        <v>4.276666119016055</v>
      </c>
      <c r="I22" s="2">
        <f>LN($B$10)*LN($C$10)</f>
        <v>29.542162960077203</v>
      </c>
      <c r="J22" s="2">
        <v>11</v>
      </c>
      <c r="K22" s="2">
        <f t="shared" si="1"/>
        <v>121</v>
      </c>
      <c r="M22" s="2">
        <f t="shared" si="2"/>
        <v>75.9853080688035</v>
      </c>
      <c r="N22">
        <f t="shared" si="3"/>
        <v>835.8383887568385</v>
      </c>
      <c r="O22">
        <f t="shared" si="4"/>
        <v>47.04332730917661</v>
      </c>
      <c r="P22">
        <f t="shared" si="5"/>
        <v>517.4766004009427</v>
      </c>
      <c r="Q22">
        <f t="shared" si="6"/>
        <v>324.96379256084924</v>
      </c>
      <c r="R22">
        <f t="shared" si="7"/>
        <v>3574.6017181693414</v>
      </c>
      <c r="S22">
        <f t="shared" si="8"/>
        <v>0.280328335008445</v>
      </c>
    </row>
    <row r="23" spans="4:19" ht="12.75">
      <c r="D23" s="3">
        <v>12</v>
      </c>
      <c r="E23" s="16">
        <f t="shared" si="0"/>
        <v>1.3084472953178354</v>
      </c>
      <c r="G23" s="2">
        <f>LN($B$10)</f>
        <v>6.907755278982137</v>
      </c>
      <c r="H23" s="2">
        <f>LN($C$10)</f>
        <v>4.276666119016055</v>
      </c>
      <c r="I23" s="2">
        <f>LN($B$10)*LN($C$10)</f>
        <v>29.542162960077203</v>
      </c>
      <c r="J23" s="2">
        <v>12</v>
      </c>
      <c r="K23" s="2">
        <f t="shared" si="1"/>
        <v>144</v>
      </c>
      <c r="M23" s="2">
        <f t="shared" si="2"/>
        <v>82.89306334778564</v>
      </c>
      <c r="N23">
        <f t="shared" si="3"/>
        <v>994.7167601734277</v>
      </c>
      <c r="O23">
        <f t="shared" si="4"/>
        <v>51.31999342819266</v>
      </c>
      <c r="P23">
        <f t="shared" si="5"/>
        <v>615.839921138312</v>
      </c>
      <c r="Q23">
        <f t="shared" si="6"/>
        <v>354.5059555209264</v>
      </c>
      <c r="R23">
        <f t="shared" si="7"/>
        <v>4254.071466251117</v>
      </c>
      <c r="S23">
        <f t="shared" si="8"/>
        <v>0.2688411634743981</v>
      </c>
    </row>
    <row r="24" spans="1:19" ht="12.75">
      <c r="A24" s="14" t="s">
        <v>32</v>
      </c>
      <c r="D24" s="3">
        <v>13</v>
      </c>
      <c r="E24" s="16">
        <f t="shared" si="0"/>
        <v>1.2934580083183254</v>
      </c>
      <c r="G24" s="2">
        <f>LN($B$10)</f>
        <v>6.907755278982137</v>
      </c>
      <c r="H24" s="2">
        <f>LN($C$10)</f>
        <v>4.276666119016055</v>
      </c>
      <c r="I24" s="2">
        <f>LN($B$10)*LN($C$10)</f>
        <v>29.542162960077203</v>
      </c>
      <c r="J24" s="2">
        <v>13</v>
      </c>
      <c r="K24" s="2">
        <f t="shared" si="1"/>
        <v>169</v>
      </c>
      <c r="M24" s="2">
        <f t="shared" si="2"/>
        <v>89.80081862676778</v>
      </c>
      <c r="N24">
        <f t="shared" si="3"/>
        <v>1167.4106421479812</v>
      </c>
      <c r="O24">
        <f t="shared" si="4"/>
        <v>55.596659547208716</v>
      </c>
      <c r="P24">
        <f t="shared" si="5"/>
        <v>722.7565741137133</v>
      </c>
      <c r="Q24">
        <f t="shared" si="6"/>
        <v>384.04811848100366</v>
      </c>
      <c r="R24">
        <f t="shared" si="7"/>
        <v>4992.625540253047</v>
      </c>
      <c r="S24">
        <f t="shared" si="8"/>
        <v>0.2573192585053381</v>
      </c>
    </row>
    <row r="25" spans="1:19" ht="12.75">
      <c r="A25" s="14" t="s">
        <v>33</v>
      </c>
      <c r="D25" s="3">
        <v>14</v>
      </c>
      <c r="E25" s="16">
        <f t="shared" si="0"/>
        <v>1.2785960245201173</v>
      </c>
      <c r="G25" s="2">
        <f>LN($B$10)</f>
        <v>6.907755278982137</v>
      </c>
      <c r="H25" s="2">
        <f>LN($C$10)</f>
        <v>4.276666119016055</v>
      </c>
      <c r="I25" s="2">
        <f>LN($B$10)*LN($C$10)</f>
        <v>29.542162960077203</v>
      </c>
      <c r="J25" s="2">
        <v>14</v>
      </c>
      <c r="K25" s="2">
        <f t="shared" si="1"/>
        <v>196</v>
      </c>
      <c r="M25" s="2">
        <f t="shared" si="2"/>
        <v>96.70857390574992</v>
      </c>
      <c r="N25">
        <f t="shared" si="3"/>
        <v>1353.9200346804987</v>
      </c>
      <c r="O25">
        <f t="shared" si="4"/>
        <v>59.87332566622477</v>
      </c>
      <c r="P25">
        <f t="shared" si="5"/>
        <v>838.2265593271468</v>
      </c>
      <c r="Q25">
        <f t="shared" si="6"/>
        <v>413.59028144108083</v>
      </c>
      <c r="R25">
        <f t="shared" si="7"/>
        <v>5790.263940175132</v>
      </c>
      <c r="S25">
        <f t="shared" si="8"/>
        <v>0.24576262010126126</v>
      </c>
    </row>
    <row r="26" spans="1:19" ht="12.75">
      <c r="A26" s="14" t="s">
        <v>34</v>
      </c>
      <c r="D26" s="3">
        <v>15</v>
      </c>
      <c r="E26" s="16">
        <f t="shared" si="0"/>
        <v>1.2638609076609304</v>
      </c>
      <c r="G26" s="2">
        <f>LN($B$10)</f>
        <v>6.907755278982137</v>
      </c>
      <c r="H26" s="2">
        <f>LN($C$10)</f>
        <v>4.276666119016055</v>
      </c>
      <c r="I26" s="2">
        <f>LN($B$10)*LN($C$10)</f>
        <v>29.542162960077203</v>
      </c>
      <c r="J26" s="2">
        <v>15</v>
      </c>
      <c r="K26" s="2">
        <f t="shared" si="1"/>
        <v>225</v>
      </c>
      <c r="M26" s="2">
        <f t="shared" si="2"/>
        <v>103.61632918473205</v>
      </c>
      <c r="N26">
        <f t="shared" si="3"/>
        <v>1554.2449377709809</v>
      </c>
      <c r="O26">
        <f t="shared" si="4"/>
        <v>64.14999178524083</v>
      </c>
      <c r="P26">
        <f t="shared" si="5"/>
        <v>962.2498767786125</v>
      </c>
      <c r="Q26">
        <f t="shared" si="6"/>
        <v>443.13244440115807</v>
      </c>
      <c r="R26">
        <f t="shared" si="7"/>
        <v>6646.98666601737</v>
      </c>
      <c r="S26">
        <f t="shared" si="8"/>
        <v>0.23417124826217406</v>
      </c>
    </row>
    <row r="27" spans="1:19" ht="12.75">
      <c r="A27" s="14" t="s">
        <v>35</v>
      </c>
      <c r="D27" s="3">
        <v>16</v>
      </c>
      <c r="E27" s="16">
        <f t="shared" si="0"/>
        <v>1.2492522133555184</v>
      </c>
      <c r="G27" s="2">
        <f>LN($B$10)</f>
        <v>6.907755278982137</v>
      </c>
      <c r="H27" s="2">
        <f>LN($C$10)</f>
        <v>4.276666119016055</v>
      </c>
      <c r="I27" s="2">
        <f>LN($B$10)*LN($C$10)</f>
        <v>29.542162960077203</v>
      </c>
      <c r="J27" s="2">
        <v>16</v>
      </c>
      <c r="K27" s="2">
        <f t="shared" si="1"/>
        <v>256</v>
      </c>
      <c r="M27" s="2">
        <f t="shared" si="2"/>
        <v>110.52408446371419</v>
      </c>
      <c r="N27">
        <f t="shared" si="3"/>
        <v>1768.385351419427</v>
      </c>
      <c r="O27">
        <f t="shared" si="4"/>
        <v>68.42665790425688</v>
      </c>
      <c r="P27">
        <f t="shared" si="5"/>
        <v>1094.8265264681102</v>
      </c>
      <c r="Q27">
        <f t="shared" si="6"/>
        <v>472.67460736123525</v>
      </c>
      <c r="R27">
        <f t="shared" si="7"/>
        <v>7562.793717779764</v>
      </c>
      <c r="S27">
        <f t="shared" si="8"/>
        <v>0.22254514298807093</v>
      </c>
    </row>
    <row r="28" spans="4:19" ht="12.75">
      <c r="D28" s="3">
        <v>17</v>
      </c>
      <c r="E28" s="16">
        <f t="shared" si="0"/>
        <v>1.2347694892506853</v>
      </c>
      <c r="G28" s="2">
        <f>LN($B$10)</f>
        <v>6.907755278982137</v>
      </c>
      <c r="H28" s="2">
        <f>LN($C$10)</f>
        <v>4.276666119016055</v>
      </c>
      <c r="I28" s="2">
        <f>LN($B$10)*LN($C$10)</f>
        <v>29.542162960077203</v>
      </c>
      <c r="J28" s="2">
        <v>17</v>
      </c>
      <c r="K28" s="2">
        <f t="shared" si="1"/>
        <v>289</v>
      </c>
      <c r="M28" s="2">
        <f t="shared" si="2"/>
        <v>117.43183974269633</v>
      </c>
      <c r="N28">
        <f t="shared" si="3"/>
        <v>1996.3412756258376</v>
      </c>
      <c r="O28">
        <f t="shared" si="4"/>
        <v>72.70332402327294</v>
      </c>
      <c r="P28">
        <f t="shared" si="5"/>
        <v>1235.95650839564</v>
      </c>
      <c r="Q28">
        <f t="shared" si="6"/>
        <v>502.2167703213124</v>
      </c>
      <c r="R28">
        <f t="shared" si="7"/>
        <v>8537.685095462311</v>
      </c>
      <c r="S28">
        <f t="shared" si="8"/>
        <v>0.21088430427895188</v>
      </c>
    </row>
    <row r="29" spans="4:19" ht="12.75">
      <c r="D29" s="3">
        <v>18</v>
      </c>
      <c r="E29" s="16">
        <f t="shared" si="0"/>
        <v>1.2204122751798596</v>
      </c>
      <c r="G29" s="2">
        <f>LN($B$10)</f>
        <v>6.907755278982137</v>
      </c>
      <c r="H29" s="2">
        <f>LN($C$10)</f>
        <v>4.276666119016055</v>
      </c>
      <c r="I29" s="2">
        <f>LN($B$10)*LN($C$10)</f>
        <v>29.542162960077203</v>
      </c>
      <c r="J29" s="2">
        <v>18</v>
      </c>
      <c r="K29" s="2">
        <f t="shared" si="1"/>
        <v>324</v>
      </c>
      <c r="M29" s="2">
        <f t="shared" si="2"/>
        <v>124.33959502167846</v>
      </c>
      <c r="N29">
        <f t="shared" si="3"/>
        <v>2238.112710390212</v>
      </c>
      <c r="O29">
        <f t="shared" si="4"/>
        <v>76.979990142289</v>
      </c>
      <c r="P29">
        <f t="shared" si="5"/>
        <v>1385.639822561202</v>
      </c>
      <c r="Q29">
        <f t="shared" si="6"/>
        <v>531.7589332813897</v>
      </c>
      <c r="R29">
        <f t="shared" si="7"/>
        <v>9571.660799065014</v>
      </c>
      <c r="S29">
        <f t="shared" si="8"/>
        <v>0.19918873213481714</v>
      </c>
    </row>
    <row r="30" spans="4:19" ht="12.75">
      <c r="D30" s="3">
        <v>19</v>
      </c>
      <c r="E30" s="16">
        <f t="shared" si="0"/>
        <v>1.2061801033172364</v>
      </c>
      <c r="G30" s="2">
        <f>LN($B$10)</f>
        <v>6.907755278982137</v>
      </c>
      <c r="H30" s="2">
        <f>LN($C$10)</f>
        <v>4.276666119016055</v>
      </c>
      <c r="I30" s="2">
        <f>LN($B$10)*LN($C$10)</f>
        <v>29.542162960077203</v>
      </c>
      <c r="J30" s="2">
        <v>19</v>
      </c>
      <c r="K30" s="2">
        <f t="shared" si="1"/>
        <v>361</v>
      </c>
      <c r="M30" s="2">
        <f t="shared" si="2"/>
        <v>131.2473503006606</v>
      </c>
      <c r="N30">
        <f t="shared" si="3"/>
        <v>2493.6996557125512</v>
      </c>
      <c r="O30">
        <f t="shared" si="4"/>
        <v>81.25665626130505</v>
      </c>
      <c r="P30">
        <f t="shared" si="5"/>
        <v>1543.876468964796</v>
      </c>
      <c r="Q30">
        <f t="shared" si="6"/>
        <v>561.3010962414669</v>
      </c>
      <c r="R30">
        <f t="shared" si="7"/>
        <v>10664.72082858787</v>
      </c>
      <c r="S30">
        <f t="shared" si="8"/>
        <v>0.1874584265556689</v>
      </c>
    </row>
    <row r="31" spans="4:19" ht="12.75">
      <c r="D31" s="3">
        <v>20</v>
      </c>
      <c r="E31" s="16">
        <f t="shared" si="0"/>
        <v>1.1920724983314483</v>
      </c>
      <c r="G31" s="2">
        <f>LN($B$10)</f>
        <v>6.907755278982137</v>
      </c>
      <c r="H31" s="2">
        <f>LN($C$10)</f>
        <v>4.276666119016055</v>
      </c>
      <c r="I31" s="2">
        <f>LN($B$10)*LN($C$10)</f>
        <v>29.542162960077203</v>
      </c>
      <c r="J31" s="2">
        <v>20</v>
      </c>
      <c r="K31" s="2">
        <f t="shared" si="1"/>
        <v>400</v>
      </c>
      <c r="M31" s="2">
        <f t="shared" si="2"/>
        <v>138.15510557964274</v>
      </c>
      <c r="N31">
        <f t="shared" si="3"/>
        <v>2763.1021115928547</v>
      </c>
      <c r="O31">
        <f t="shared" si="4"/>
        <v>85.53332238032111</v>
      </c>
      <c r="P31">
        <f t="shared" si="5"/>
        <v>1710.666447606422</v>
      </c>
      <c r="Q31">
        <f t="shared" si="6"/>
        <v>590.843259201544</v>
      </c>
      <c r="R31">
        <f t="shared" si="7"/>
        <v>11816.865184030881</v>
      </c>
      <c r="S31">
        <f t="shared" si="8"/>
        <v>0.17569338754151076</v>
      </c>
    </row>
    <row r="32" spans="4:19" ht="12.75">
      <c r="D32" s="3">
        <v>21</v>
      </c>
      <c r="E32" s="16">
        <f t="shared" si="0"/>
        <v>1.1780889775387293</v>
      </c>
      <c r="G32" s="2">
        <f>LN($B$10)</f>
        <v>6.907755278982137</v>
      </c>
      <c r="H32" s="2">
        <f>LN($C$10)</f>
        <v>4.276666119016055</v>
      </c>
      <c r="I32" s="2">
        <f>LN($B$10)*LN($C$10)</f>
        <v>29.542162960077203</v>
      </c>
      <c r="J32" s="2">
        <v>21</v>
      </c>
      <c r="K32" s="2">
        <f t="shared" si="1"/>
        <v>441</v>
      </c>
      <c r="M32" s="2">
        <f t="shared" si="2"/>
        <v>145.06286085862487</v>
      </c>
      <c r="N32">
        <f t="shared" si="3"/>
        <v>3046.320078031122</v>
      </c>
      <c r="O32">
        <f t="shared" si="4"/>
        <v>89.80998849933717</v>
      </c>
      <c r="P32">
        <f t="shared" si="5"/>
        <v>1886.0097584860805</v>
      </c>
      <c r="Q32">
        <f t="shared" si="6"/>
        <v>620.3854221616212</v>
      </c>
      <c r="R32">
        <f t="shared" si="7"/>
        <v>13028.093865394047</v>
      </c>
      <c r="S32">
        <f t="shared" si="8"/>
        <v>0.1638936150923329</v>
      </c>
    </row>
    <row r="33" spans="4:19" ht="12.75">
      <c r="D33" s="3">
        <v>22</v>
      </c>
      <c r="E33" s="16">
        <f t="shared" si="0"/>
        <v>1.1642290510556061</v>
      </c>
      <c r="G33" s="2">
        <f>LN($B$10)</f>
        <v>6.907755278982137</v>
      </c>
      <c r="H33" s="2">
        <f>LN($C$10)</f>
        <v>4.276666119016055</v>
      </c>
      <c r="I33" s="2">
        <f>LN($B$10)*LN($C$10)</f>
        <v>29.542162960077203</v>
      </c>
      <c r="J33" s="2">
        <v>22</v>
      </c>
      <c r="K33" s="2">
        <f t="shared" si="1"/>
        <v>484</v>
      </c>
      <c r="M33" s="2">
        <f t="shared" si="2"/>
        <v>151.970616137607</v>
      </c>
      <c r="N33">
        <f t="shared" si="3"/>
        <v>3343.353555027354</v>
      </c>
      <c r="O33">
        <f t="shared" si="4"/>
        <v>94.08665461835322</v>
      </c>
      <c r="P33">
        <f t="shared" si="5"/>
        <v>2069.906401603771</v>
      </c>
      <c r="Q33">
        <f t="shared" si="6"/>
        <v>649.9275851216985</v>
      </c>
      <c r="R33">
        <f t="shared" si="7"/>
        <v>14298.406872677366</v>
      </c>
      <c r="S33">
        <f t="shared" si="8"/>
        <v>0.15205910920814114</v>
      </c>
    </row>
    <row r="34" spans="4:19" ht="12.75">
      <c r="D34" s="3">
        <v>23</v>
      </c>
      <c r="E34" s="16">
        <f t="shared" si="0"/>
        <v>1.1504922219509877</v>
      </c>
      <c r="G34" s="2">
        <f>LN($B$10)</f>
        <v>6.907755278982137</v>
      </c>
      <c r="H34" s="2">
        <f>LN($C$10)</f>
        <v>4.276666119016055</v>
      </c>
      <c r="I34" s="2">
        <f>LN($B$10)*LN($C$10)</f>
        <v>29.542162960077203</v>
      </c>
      <c r="J34" s="2">
        <v>23</v>
      </c>
      <c r="K34" s="2">
        <f t="shared" si="1"/>
        <v>529</v>
      </c>
      <c r="M34" s="2">
        <f t="shared" si="2"/>
        <v>158.87837141658915</v>
      </c>
      <c r="N34">
        <f t="shared" si="3"/>
        <v>3654.2025425815505</v>
      </c>
      <c r="O34">
        <f t="shared" si="4"/>
        <v>98.36332073736928</v>
      </c>
      <c r="P34">
        <f t="shared" si="5"/>
        <v>2262.3563769594934</v>
      </c>
      <c r="Q34">
        <f t="shared" si="6"/>
        <v>679.4697480817757</v>
      </c>
      <c r="R34">
        <f t="shared" si="7"/>
        <v>15627.80420588084</v>
      </c>
      <c r="S34">
        <f t="shared" si="8"/>
        <v>0.14018986988893367</v>
      </c>
    </row>
    <row r="35" spans="4:19" ht="12.75">
      <c r="D35" s="3">
        <v>24</v>
      </c>
      <c r="E35" s="16">
        <f t="shared" si="0"/>
        <v>1.1368779863977259</v>
      </c>
      <c r="G35" s="2">
        <f>LN($B$10)</f>
        <v>6.907755278982137</v>
      </c>
      <c r="H35" s="2">
        <f>LN($C$10)</f>
        <v>4.276666119016055</v>
      </c>
      <c r="I35" s="2">
        <f>LN($B$10)*LN($C$10)</f>
        <v>29.542162960077203</v>
      </c>
      <c r="J35" s="2">
        <v>24</v>
      </c>
      <c r="K35" s="2">
        <f t="shared" si="1"/>
        <v>576</v>
      </c>
      <c r="M35" s="2">
        <f t="shared" si="2"/>
        <v>165.78612669557128</v>
      </c>
      <c r="N35">
        <f t="shared" si="3"/>
        <v>3978.867040693711</v>
      </c>
      <c r="O35">
        <f t="shared" si="4"/>
        <v>102.63998685638532</v>
      </c>
      <c r="P35">
        <f t="shared" si="5"/>
        <v>2463.359684553248</v>
      </c>
      <c r="Q35">
        <f t="shared" si="6"/>
        <v>709.0119110418528</v>
      </c>
      <c r="R35">
        <f t="shared" si="7"/>
        <v>17016.28586500447</v>
      </c>
      <c r="S35">
        <f t="shared" si="8"/>
        <v>0.12828589713471672</v>
      </c>
    </row>
    <row r="36" spans="4:19" ht="12.75">
      <c r="D36" s="3">
        <v>25</v>
      </c>
      <c r="E36" s="16">
        <f t="shared" si="0"/>
        <v>1.1233858338235376</v>
      </c>
      <c r="G36" s="2">
        <f>LN($B$10)</f>
        <v>6.907755278982137</v>
      </c>
      <c r="H36" s="2">
        <f>LN($C$10)</f>
        <v>4.276666119016055</v>
      </c>
      <c r="I36" s="2">
        <f>LN($B$10)*LN($C$10)</f>
        <v>29.542162960077203</v>
      </c>
      <c r="J36" s="2">
        <v>25</v>
      </c>
      <c r="K36" s="2">
        <f t="shared" si="1"/>
        <v>625</v>
      </c>
      <c r="M36" s="2">
        <f t="shared" si="2"/>
        <v>172.69388197455342</v>
      </c>
      <c r="N36">
        <f t="shared" si="3"/>
        <v>4317.347049363835</v>
      </c>
      <c r="O36">
        <f t="shared" si="4"/>
        <v>106.91665297540138</v>
      </c>
      <c r="P36">
        <f t="shared" si="5"/>
        <v>2672.9163243850344</v>
      </c>
      <c r="Q36">
        <f t="shared" si="6"/>
        <v>738.5540740019301</v>
      </c>
      <c r="R36">
        <f t="shared" si="7"/>
        <v>18463.851850048253</v>
      </c>
      <c r="S36">
        <f t="shared" si="8"/>
        <v>0.11634719094548007</v>
      </c>
    </row>
    <row r="37" spans="4:19" ht="12.75">
      <c r="D37" s="3">
        <v>26</v>
      </c>
      <c r="E37" s="16">
        <f t="shared" si="0"/>
        <v>1.1100152470613773</v>
      </c>
      <c r="G37" s="2">
        <f>LN($B$10)</f>
        <v>6.907755278982137</v>
      </c>
      <c r="H37" s="2">
        <f>LN($C$10)</f>
        <v>4.276666119016055</v>
      </c>
      <c r="I37" s="2">
        <f>LN($B$10)*LN($C$10)</f>
        <v>29.542162960077203</v>
      </c>
      <c r="J37" s="2">
        <v>26</v>
      </c>
      <c r="K37" s="2">
        <f t="shared" si="1"/>
        <v>676</v>
      </c>
      <c r="M37" s="2">
        <f t="shared" si="2"/>
        <v>179.60163725353556</v>
      </c>
      <c r="N37">
        <f t="shared" si="3"/>
        <v>4669.642568591925</v>
      </c>
      <c r="O37">
        <f t="shared" si="4"/>
        <v>111.19331909441743</v>
      </c>
      <c r="P37">
        <f t="shared" si="5"/>
        <v>2891.0262964548533</v>
      </c>
      <c r="Q37">
        <f t="shared" si="6"/>
        <v>768.0962369620073</v>
      </c>
      <c r="R37">
        <f t="shared" si="7"/>
        <v>19970.502161012188</v>
      </c>
      <c r="S37">
        <f t="shared" si="8"/>
        <v>0.10437375132123439</v>
      </c>
    </row>
    <row r="38" spans="4:19" ht="12.75">
      <c r="D38" s="3">
        <v>27</v>
      </c>
      <c r="E38" s="16">
        <f t="shared" si="0"/>
        <v>1.0967657024990787</v>
      </c>
      <c r="G38" s="2">
        <f>LN($B$10)</f>
        <v>6.907755278982137</v>
      </c>
      <c r="H38" s="2">
        <f>LN($C$10)</f>
        <v>4.276666119016055</v>
      </c>
      <c r="I38" s="2">
        <f>LN($B$10)*LN($C$10)</f>
        <v>29.542162960077203</v>
      </c>
      <c r="J38" s="2">
        <v>27</v>
      </c>
      <c r="K38" s="2">
        <f t="shared" si="1"/>
        <v>729</v>
      </c>
      <c r="M38" s="2">
        <f t="shared" si="2"/>
        <v>186.5093925325177</v>
      </c>
      <c r="N38">
        <f t="shared" si="3"/>
        <v>5035.753598377978</v>
      </c>
      <c r="O38">
        <f t="shared" si="4"/>
        <v>115.46998521343349</v>
      </c>
      <c r="P38">
        <f t="shared" si="5"/>
        <v>3117.6896007627042</v>
      </c>
      <c r="Q38">
        <f t="shared" si="6"/>
        <v>797.6383999220844</v>
      </c>
      <c r="R38">
        <f t="shared" si="7"/>
        <v>21536.23679789628</v>
      </c>
      <c r="S38">
        <f t="shared" si="8"/>
        <v>0.09236557826197167</v>
      </c>
    </row>
    <row r="39" spans="4:19" ht="12.75">
      <c r="D39" s="3">
        <v>28</v>
      </c>
      <c r="E39" s="16">
        <f t="shared" si="0"/>
        <v>1.0836366702284048</v>
      </c>
      <c r="G39" s="2">
        <f>LN($B$10)</f>
        <v>6.907755278982137</v>
      </c>
      <c r="H39" s="2">
        <f>LN($C$10)</f>
        <v>4.276666119016055</v>
      </c>
      <c r="I39" s="2">
        <f>LN($B$10)*LN($C$10)</f>
        <v>29.542162960077203</v>
      </c>
      <c r="J39" s="2">
        <v>28</v>
      </c>
      <c r="K39" s="2">
        <f t="shared" si="1"/>
        <v>784</v>
      </c>
      <c r="M39" s="2">
        <f t="shared" si="2"/>
        <v>193.41714781149983</v>
      </c>
      <c r="N39">
        <f t="shared" si="3"/>
        <v>5415.680138721995</v>
      </c>
      <c r="O39">
        <f t="shared" si="4"/>
        <v>119.74665133244955</v>
      </c>
      <c r="P39">
        <f t="shared" si="5"/>
        <v>3352.906237308587</v>
      </c>
      <c r="Q39">
        <f t="shared" si="6"/>
        <v>827.1805628821617</v>
      </c>
      <c r="R39">
        <f t="shared" si="7"/>
        <v>23161.05576070053</v>
      </c>
      <c r="S39">
        <f t="shared" si="8"/>
        <v>0.08032267176769015</v>
      </c>
    </row>
    <row r="40" spans="4:19" ht="12.75">
      <c r="D40" s="3">
        <v>29</v>
      </c>
      <c r="E40" s="16">
        <f t="shared" si="0"/>
        <v>1.0706276141933873</v>
      </c>
      <c r="G40" s="2">
        <f>LN($B$10)</f>
        <v>6.907755278982137</v>
      </c>
      <c r="H40" s="2">
        <f>LN($C$10)</f>
        <v>4.276666119016055</v>
      </c>
      <c r="I40" s="2">
        <f>LN($B$10)*LN($C$10)</f>
        <v>29.542162960077203</v>
      </c>
      <c r="J40" s="2">
        <v>29</v>
      </c>
      <c r="K40" s="2">
        <f t="shared" si="1"/>
        <v>841</v>
      </c>
      <c r="M40" s="2">
        <f t="shared" si="2"/>
        <v>200.32490309048197</v>
      </c>
      <c r="N40">
        <f t="shared" si="3"/>
        <v>5809.422189623977</v>
      </c>
      <c r="O40">
        <f t="shared" si="4"/>
        <v>124.0233174514656</v>
      </c>
      <c r="P40">
        <f t="shared" si="5"/>
        <v>3596.6762060925025</v>
      </c>
      <c r="Q40">
        <f t="shared" si="6"/>
        <v>856.7227258422389</v>
      </c>
      <c r="R40">
        <f t="shared" si="7"/>
        <v>24844.959049424928</v>
      </c>
      <c r="S40">
        <f t="shared" si="8"/>
        <v>0.06824503183840314</v>
      </c>
    </row>
    <row r="41" spans="4:19" ht="12.75">
      <c r="D41" s="3">
        <v>30</v>
      </c>
      <c r="E41" s="16">
        <f t="shared" si="0"/>
        <v>1.0577379923378967</v>
      </c>
      <c r="G41" s="2">
        <f>LN($B$10)</f>
        <v>6.907755278982137</v>
      </c>
      <c r="H41" s="2">
        <f>LN($C$10)</f>
        <v>4.276666119016055</v>
      </c>
      <c r="I41" s="2">
        <f>LN($B$10)*LN($C$10)</f>
        <v>29.542162960077203</v>
      </c>
      <c r="J41" s="2">
        <v>30</v>
      </c>
      <c r="K41" s="2">
        <f t="shared" si="1"/>
        <v>900</v>
      </c>
      <c r="M41" s="2">
        <f t="shared" si="2"/>
        <v>207.2326583694641</v>
      </c>
      <c r="N41">
        <f t="shared" si="3"/>
        <v>6216.9797510839235</v>
      </c>
      <c r="O41">
        <f t="shared" si="4"/>
        <v>128.29998357048166</v>
      </c>
      <c r="P41">
        <f t="shared" si="5"/>
        <v>3848.99950711445</v>
      </c>
      <c r="Q41">
        <f t="shared" si="6"/>
        <v>886.2648888023161</v>
      </c>
      <c r="R41">
        <f t="shared" si="7"/>
        <v>26587.94666406948</v>
      </c>
      <c r="S41">
        <f t="shared" si="8"/>
        <v>0.05613265847409288</v>
      </c>
    </row>
    <row r="42" spans="4:19" ht="12.75">
      <c r="D42" s="3">
        <v>31</v>
      </c>
      <c r="E42" s="16">
        <f t="shared" si="0"/>
        <v>1.0449672567525972</v>
      </c>
      <c r="G42" s="2">
        <f>LN($B$10)</f>
        <v>6.907755278982137</v>
      </c>
      <c r="H42" s="2">
        <f>LN($C$10)</f>
        <v>4.276666119016055</v>
      </c>
      <c r="I42" s="2">
        <f>LN($B$10)*LN($C$10)</f>
        <v>29.542162960077203</v>
      </c>
      <c r="J42" s="2">
        <v>31</v>
      </c>
      <c r="K42" s="2">
        <f t="shared" si="1"/>
        <v>961</v>
      </c>
      <c r="M42" s="2">
        <f t="shared" si="2"/>
        <v>214.14041364844624</v>
      </c>
      <c r="N42">
        <f t="shared" si="3"/>
        <v>6638.352823101834</v>
      </c>
      <c r="O42">
        <f t="shared" si="4"/>
        <v>132.5766496894977</v>
      </c>
      <c r="P42">
        <f t="shared" si="5"/>
        <v>4109.876140374429</v>
      </c>
      <c r="Q42">
        <f t="shared" si="6"/>
        <v>915.8070517623933</v>
      </c>
      <c r="R42">
        <f t="shared" si="7"/>
        <v>28390.01860463419</v>
      </c>
      <c r="S42">
        <f t="shared" si="8"/>
        <v>0.04398555167477447</v>
      </c>
    </row>
    <row r="43" spans="4:19" ht="12.75">
      <c r="D43" s="3">
        <v>32</v>
      </c>
      <c r="E43" s="16">
        <f t="shared" si="0"/>
        <v>1.0323148538210152</v>
      </c>
      <c r="G43" s="2">
        <f>LN($B$10)</f>
        <v>6.907755278982137</v>
      </c>
      <c r="H43" s="2">
        <f>LN($C$10)</f>
        <v>4.276666119016055</v>
      </c>
      <c r="I43" s="2">
        <f>LN($B$10)*LN($C$10)</f>
        <v>29.542162960077203</v>
      </c>
      <c r="J43" s="2">
        <v>32</v>
      </c>
      <c r="K43" s="2">
        <f t="shared" si="1"/>
        <v>1024</v>
      </c>
      <c r="M43" s="2">
        <f t="shared" si="2"/>
        <v>221.04816892742838</v>
      </c>
      <c r="N43">
        <f t="shared" si="3"/>
        <v>7073.541405677708</v>
      </c>
      <c r="O43">
        <f t="shared" si="4"/>
        <v>136.85331580851377</v>
      </c>
      <c r="P43">
        <f t="shared" si="5"/>
        <v>4379.306105872441</v>
      </c>
      <c r="Q43">
        <f t="shared" si="6"/>
        <v>945.3492147224705</v>
      </c>
      <c r="R43">
        <f t="shared" si="7"/>
        <v>30251.174871119056</v>
      </c>
      <c r="S43">
        <f t="shared" si="8"/>
        <v>0.03180371144043903</v>
      </c>
    </row>
    <row r="44" spans="4:19" ht="12.75">
      <c r="D44" s="3">
        <v>33</v>
      </c>
      <c r="E44" s="16">
        <f t="shared" si="0"/>
        <v>1.0197802243649319</v>
      </c>
      <c r="G44" s="2">
        <f>LN($B$10)</f>
        <v>6.907755278982137</v>
      </c>
      <c r="H44" s="2">
        <f>LN($C$10)</f>
        <v>4.276666119016055</v>
      </c>
      <c r="I44" s="2">
        <f>LN($B$10)*LN($C$10)</f>
        <v>29.542162960077203</v>
      </c>
      <c r="J44" s="2">
        <v>33</v>
      </c>
      <c r="K44" s="2">
        <f t="shared" si="1"/>
        <v>1089</v>
      </c>
      <c r="M44" s="2">
        <f t="shared" si="2"/>
        <v>227.95592420641051</v>
      </c>
      <c r="N44">
        <f t="shared" si="3"/>
        <v>7522.545498811547</v>
      </c>
      <c r="O44">
        <f t="shared" si="4"/>
        <v>141.12998192752983</v>
      </c>
      <c r="P44">
        <f t="shared" si="5"/>
        <v>4657.2894036084845</v>
      </c>
      <c r="Q44">
        <f t="shared" si="6"/>
        <v>974.8913776825477</v>
      </c>
      <c r="R44">
        <f t="shared" si="7"/>
        <v>32171.415463524074</v>
      </c>
      <c r="S44">
        <f t="shared" si="8"/>
        <v>0.019587137771089225</v>
      </c>
    </row>
    <row r="45" spans="4:19" ht="12.75">
      <c r="D45" s="3">
        <v>34</v>
      </c>
      <c r="E45" s="16">
        <f t="shared" si="0"/>
        <v>1.0073628037889197</v>
      </c>
      <c r="G45" s="2">
        <f>LN($B$10)</f>
        <v>6.907755278982137</v>
      </c>
      <c r="H45" s="2">
        <f>LN($C$10)</f>
        <v>4.276666119016055</v>
      </c>
      <c r="I45" s="2">
        <f>LN($B$10)*LN($C$10)</f>
        <v>29.542162960077203</v>
      </c>
      <c r="J45" s="2">
        <v>34</v>
      </c>
      <c r="K45" s="2">
        <f t="shared" si="1"/>
        <v>1156</v>
      </c>
      <c r="M45" s="2">
        <f t="shared" si="2"/>
        <v>234.86367948539265</v>
      </c>
      <c r="N45">
        <f t="shared" si="3"/>
        <v>7985.3651025033505</v>
      </c>
      <c r="O45">
        <f t="shared" si="4"/>
        <v>145.40664804654588</v>
      </c>
      <c r="P45">
        <f t="shared" si="5"/>
        <v>4943.82603358256</v>
      </c>
      <c r="Q45">
        <f t="shared" si="6"/>
        <v>1004.4335406426248</v>
      </c>
      <c r="R45">
        <f t="shared" si="7"/>
        <v>34150.740381849246</v>
      </c>
      <c r="S45">
        <f t="shared" si="8"/>
        <v>0.007335830666722387</v>
      </c>
    </row>
    <row r="46" spans="4:19" ht="12.75">
      <c r="D46" s="3">
        <v>35</v>
      </c>
      <c r="E46" s="16">
        <f t="shared" si="0"/>
        <v>0.9950620222240958</v>
      </c>
      <c r="G46" s="2">
        <f>LN($B$10)</f>
        <v>6.907755278982137</v>
      </c>
      <c r="H46" s="2">
        <f>LN($C$10)</f>
        <v>4.276666119016055</v>
      </c>
      <c r="I46" s="2">
        <f>LN($B$10)*LN($C$10)</f>
        <v>29.542162960077203</v>
      </c>
      <c r="J46" s="2">
        <v>35</v>
      </c>
      <c r="K46" s="2">
        <f t="shared" si="1"/>
        <v>1225</v>
      </c>
      <c r="M46" s="2">
        <f t="shared" si="2"/>
        <v>241.7714347643748</v>
      </c>
      <c r="N46">
        <f t="shared" si="3"/>
        <v>8462.000216753118</v>
      </c>
      <c r="O46">
        <f t="shared" si="4"/>
        <v>149.68331416556194</v>
      </c>
      <c r="P46">
        <f t="shared" si="5"/>
        <v>5238.915995794668</v>
      </c>
      <c r="Q46">
        <f t="shared" si="6"/>
        <v>1033.9757036027022</v>
      </c>
      <c r="R46">
        <f t="shared" si="7"/>
        <v>36189.14962609457</v>
      </c>
      <c r="S46">
        <f t="shared" si="8"/>
        <v>-0.004950209872657041</v>
      </c>
    </row>
    <row r="47" spans="4:19" ht="12.75">
      <c r="D47" s="3">
        <v>36</v>
      </c>
      <c r="E47" s="16">
        <f t="shared" si="0"/>
        <v>0.9828773046710082</v>
      </c>
      <c r="G47" s="2">
        <f>LN($B$10)</f>
        <v>6.907755278982137</v>
      </c>
      <c r="H47" s="2">
        <f>LN($C$10)</f>
        <v>4.276666119016055</v>
      </c>
      <c r="I47" s="2">
        <f>LN($B$10)*LN($C$10)</f>
        <v>29.542162960077203</v>
      </c>
      <c r="J47" s="2">
        <v>36</v>
      </c>
      <c r="K47" s="2">
        <f t="shared" si="1"/>
        <v>1296</v>
      </c>
      <c r="M47" s="2">
        <f t="shared" si="2"/>
        <v>248.67919004335693</v>
      </c>
      <c r="N47">
        <f t="shared" si="3"/>
        <v>8952.450841560849</v>
      </c>
      <c r="O47">
        <f t="shared" si="4"/>
        <v>153.959980284578</v>
      </c>
      <c r="P47">
        <f t="shared" si="5"/>
        <v>5542.559290244808</v>
      </c>
      <c r="Q47">
        <f t="shared" si="6"/>
        <v>1063.5178665627793</v>
      </c>
      <c r="R47">
        <f t="shared" si="7"/>
        <v>38286.643196260055</v>
      </c>
      <c r="S47">
        <f t="shared" si="8"/>
        <v>-0.017270983847049948</v>
      </c>
    </row>
    <row r="48" spans="4:19" ht="12.75">
      <c r="D48" s="3">
        <v>37</v>
      </c>
      <c r="E48" s="16">
        <f t="shared" si="0"/>
        <v>0.9708080711416889</v>
      </c>
      <c r="G48" s="2">
        <f>LN($B$10)</f>
        <v>6.907755278982137</v>
      </c>
      <c r="H48" s="2">
        <f>LN($C$10)</f>
        <v>4.276666119016055</v>
      </c>
      <c r="I48" s="2">
        <f>LN($B$10)*LN($C$10)</f>
        <v>29.542162960077203</v>
      </c>
      <c r="J48" s="2">
        <v>37</v>
      </c>
      <c r="K48" s="2">
        <f t="shared" si="1"/>
        <v>1369</v>
      </c>
      <c r="M48" s="2">
        <f t="shared" si="2"/>
        <v>255.58694532233906</v>
      </c>
      <c r="N48">
        <f t="shared" si="3"/>
        <v>9456.716976926546</v>
      </c>
      <c r="O48">
        <f t="shared" si="4"/>
        <v>158.23664640359405</v>
      </c>
      <c r="P48">
        <f t="shared" si="5"/>
        <v>5854.75591693298</v>
      </c>
      <c r="Q48">
        <f t="shared" si="6"/>
        <v>1093.0600295228564</v>
      </c>
      <c r="R48">
        <f t="shared" si="7"/>
        <v>40443.22109234569</v>
      </c>
      <c r="S48">
        <f t="shared" si="8"/>
        <v>-0.029626491256454557</v>
      </c>
    </row>
    <row r="49" spans="4:19" ht="12.75">
      <c r="D49" s="3">
        <v>38</v>
      </c>
      <c r="E49" s="16">
        <f t="shared" si="0"/>
        <v>0.9588537368008071</v>
      </c>
      <c r="G49" s="2">
        <f>LN($B$10)</f>
        <v>6.907755278982137</v>
      </c>
      <c r="H49" s="2">
        <f>LN($C$10)</f>
        <v>4.276666119016055</v>
      </c>
      <c r="I49" s="2">
        <f>LN($B$10)*LN($C$10)</f>
        <v>29.542162960077203</v>
      </c>
      <c r="J49" s="2">
        <v>38</v>
      </c>
      <c r="K49" s="2">
        <f t="shared" si="1"/>
        <v>1444</v>
      </c>
      <c r="M49" s="2">
        <f t="shared" si="2"/>
        <v>262.4947006013212</v>
      </c>
      <c r="N49">
        <f t="shared" si="3"/>
        <v>9974.798622850205</v>
      </c>
      <c r="O49">
        <f t="shared" si="4"/>
        <v>162.5133125226101</v>
      </c>
      <c r="P49">
        <f t="shared" si="5"/>
        <v>6175.505875859184</v>
      </c>
      <c r="Q49">
        <f t="shared" si="6"/>
        <v>1122.6021924829338</v>
      </c>
      <c r="R49">
        <f t="shared" si="7"/>
        <v>42658.88331435148</v>
      </c>
      <c r="S49">
        <f t="shared" si="8"/>
        <v>-0.042016732100881526</v>
      </c>
    </row>
    <row r="50" spans="4:19" ht="12.75">
      <c r="D50" s="3">
        <v>39</v>
      </c>
      <c r="E50" s="16">
        <f t="shared" si="0"/>
        <v>0.9470137121059843</v>
      </c>
      <c r="G50" s="2">
        <f>LN($B$10)</f>
        <v>6.907755278982137</v>
      </c>
      <c r="H50" s="2">
        <f>LN($C$10)</f>
        <v>4.276666119016055</v>
      </c>
      <c r="I50" s="2">
        <f>LN($B$10)*LN($C$10)</f>
        <v>29.542162960077203</v>
      </c>
      <c r="J50" s="2">
        <v>39</v>
      </c>
      <c r="K50" s="2">
        <f t="shared" si="1"/>
        <v>1521</v>
      </c>
      <c r="M50" s="2">
        <f t="shared" si="2"/>
        <v>269.40245588030336</v>
      </c>
      <c r="N50">
        <f t="shared" si="3"/>
        <v>10506.69577933183</v>
      </c>
      <c r="O50">
        <f t="shared" si="4"/>
        <v>166.78997864162616</v>
      </c>
      <c r="P50">
        <f t="shared" si="5"/>
        <v>6504.80916702342</v>
      </c>
      <c r="Q50">
        <f t="shared" si="6"/>
        <v>1152.144355443011</v>
      </c>
      <c r="R50">
        <f t="shared" si="7"/>
        <v>44933.62986227743</v>
      </c>
      <c r="S50">
        <f t="shared" si="8"/>
        <v>-0.05444170638031132</v>
      </c>
    </row>
    <row r="51" spans="4:19" ht="12.75">
      <c r="D51" s="3">
        <v>40</v>
      </c>
      <c r="E51" s="16">
        <f t="shared" si="0"/>
        <v>0.9352874029470881</v>
      </c>
      <c r="G51" s="2">
        <f>LN($B$10)</f>
        <v>6.907755278982137</v>
      </c>
      <c r="H51" s="2">
        <f>LN($C$10)</f>
        <v>4.276666119016055</v>
      </c>
      <c r="I51" s="2">
        <f>LN($B$10)*LN($C$10)</f>
        <v>29.542162960077203</v>
      </c>
      <c r="J51" s="2">
        <v>40</v>
      </c>
      <c r="K51" s="2">
        <f t="shared" si="1"/>
        <v>1600</v>
      </c>
      <c r="M51" s="2">
        <f t="shared" si="2"/>
        <v>276.3102111592855</v>
      </c>
      <c r="N51">
        <f t="shared" si="3"/>
        <v>11052.408446371419</v>
      </c>
      <c r="O51">
        <f t="shared" si="4"/>
        <v>171.06664476064222</v>
      </c>
      <c r="P51">
        <f t="shared" si="5"/>
        <v>6842.665790425688</v>
      </c>
      <c r="Q51">
        <f t="shared" si="6"/>
        <v>1181.686518403088</v>
      </c>
      <c r="R51">
        <f t="shared" si="7"/>
        <v>47267.460736123525</v>
      </c>
      <c r="S51">
        <f t="shared" si="8"/>
        <v>-0.06690141409476347</v>
      </c>
    </row>
    <row r="52" spans="4:19" ht="12.75">
      <c r="D52" s="3">
        <v>41</v>
      </c>
      <c r="E52" s="16">
        <f t="shared" si="0"/>
        <v>0.9236742107847224</v>
      </c>
      <c r="G52" s="2">
        <f>LN($B$10)</f>
        <v>6.907755278982137</v>
      </c>
      <c r="H52" s="2">
        <f>LN($C$10)</f>
        <v>4.276666119016055</v>
      </c>
      <c r="I52" s="2">
        <f>LN($B$10)*LN($C$10)</f>
        <v>29.542162960077203</v>
      </c>
      <c r="J52" s="2">
        <v>41</v>
      </c>
      <c r="K52" s="2">
        <f t="shared" si="1"/>
        <v>1681</v>
      </c>
      <c r="M52" s="2">
        <f t="shared" si="2"/>
        <v>283.2179664382676</v>
      </c>
      <c r="N52">
        <f t="shared" si="3"/>
        <v>11611.936623968972</v>
      </c>
      <c r="O52">
        <f t="shared" si="4"/>
        <v>175.34331087965828</v>
      </c>
      <c r="P52">
        <f t="shared" si="5"/>
        <v>7189.075746065989</v>
      </c>
      <c r="Q52">
        <f t="shared" si="6"/>
        <v>1211.2286813631654</v>
      </c>
      <c r="R52">
        <f t="shared" si="7"/>
        <v>49660.37593588978</v>
      </c>
      <c r="S52">
        <f t="shared" si="8"/>
        <v>-0.0793958552442362</v>
      </c>
    </row>
    <row r="53" spans="4:19" ht="12.75">
      <c r="D53" s="3">
        <v>42</v>
      </c>
      <c r="E53" s="16">
        <f t="shared" si="0"/>
        <v>0.9121735327877027</v>
      </c>
      <c r="G53" s="2">
        <f>LN($B$10)</f>
        <v>6.907755278982137</v>
      </c>
      <c r="H53" s="2">
        <f>LN($C$10)</f>
        <v>4.276666119016055</v>
      </c>
      <c r="I53" s="2">
        <f>LN($B$10)*LN($C$10)</f>
        <v>29.542162960077203</v>
      </c>
      <c r="J53" s="2">
        <v>42</v>
      </c>
      <c r="K53" s="2">
        <f t="shared" si="1"/>
        <v>1764</v>
      </c>
      <c r="M53" s="2">
        <f t="shared" si="2"/>
        <v>290.12572171724975</v>
      </c>
      <c r="N53">
        <f t="shared" si="3"/>
        <v>12185.280312124489</v>
      </c>
      <c r="O53">
        <f t="shared" si="4"/>
        <v>179.61997699867433</v>
      </c>
      <c r="P53">
        <f t="shared" si="5"/>
        <v>7544.039033944322</v>
      </c>
      <c r="Q53">
        <f t="shared" si="6"/>
        <v>1240.7708443232425</v>
      </c>
      <c r="R53">
        <f t="shared" si="7"/>
        <v>52112.375461576186</v>
      </c>
      <c r="S53">
        <f t="shared" si="8"/>
        <v>-0.09192502982871353</v>
      </c>
    </row>
    <row r="54" spans="4:19" ht="12.75">
      <c r="D54" s="3">
        <v>43</v>
      </c>
      <c r="E54" s="16">
        <f t="shared" si="0"/>
        <v>0.9007847619695373</v>
      </c>
      <c r="G54" s="2">
        <f>LN($B$10)</f>
        <v>6.907755278982137</v>
      </c>
      <c r="H54" s="2">
        <f>LN($C$10)</f>
        <v>4.276666119016055</v>
      </c>
      <c r="I54" s="2">
        <f>LN($B$10)*LN($C$10)</f>
        <v>29.542162960077203</v>
      </c>
      <c r="J54" s="2">
        <v>43</v>
      </c>
      <c r="K54" s="2">
        <f t="shared" si="1"/>
        <v>1849</v>
      </c>
      <c r="M54" s="2">
        <f t="shared" si="2"/>
        <v>297.0334769962319</v>
      </c>
      <c r="N54">
        <f t="shared" si="3"/>
        <v>12772.43951083797</v>
      </c>
      <c r="O54">
        <f t="shared" si="4"/>
        <v>183.8966431176904</v>
      </c>
      <c r="P54">
        <f t="shared" si="5"/>
        <v>7907.555654060687</v>
      </c>
      <c r="Q54">
        <f t="shared" si="6"/>
        <v>1270.3130072833196</v>
      </c>
      <c r="R54">
        <f t="shared" si="7"/>
        <v>54623.45931318275</v>
      </c>
      <c r="S54">
        <f t="shared" si="8"/>
        <v>-0.1044889378482079</v>
      </c>
    </row>
    <row r="55" spans="4:19" ht="12.75">
      <c r="D55" s="3">
        <v>44</v>
      </c>
      <c r="E55" s="16">
        <f t="shared" si="0"/>
        <v>0.8895072873240087</v>
      </c>
      <c r="G55" s="2">
        <f>LN($B$10)</f>
        <v>6.907755278982137</v>
      </c>
      <c r="H55" s="2">
        <f>LN($C$10)</f>
        <v>4.276666119016055</v>
      </c>
      <c r="I55" s="2">
        <f>LN($B$10)*LN($C$10)</f>
        <v>29.542162960077203</v>
      </c>
      <c r="J55" s="2">
        <v>44</v>
      </c>
      <c r="K55" s="2">
        <f t="shared" si="1"/>
        <v>1936</v>
      </c>
      <c r="M55" s="2">
        <f t="shared" si="2"/>
        <v>303.941232275214</v>
      </c>
      <c r="N55">
        <f t="shared" si="3"/>
        <v>13373.414220109416</v>
      </c>
      <c r="O55">
        <f t="shared" si="4"/>
        <v>188.17330923670644</v>
      </c>
      <c r="P55">
        <f t="shared" si="5"/>
        <v>8279.625606415084</v>
      </c>
      <c r="Q55">
        <f t="shared" si="6"/>
        <v>1299.855170243397</v>
      </c>
      <c r="R55">
        <f t="shared" si="7"/>
        <v>57193.62749070946</v>
      </c>
      <c r="S55">
        <f t="shared" si="8"/>
        <v>-0.11708757930271396</v>
      </c>
    </row>
    <row r="56" spans="4:19" ht="12.75">
      <c r="D56" s="3">
        <v>45</v>
      </c>
      <c r="E56" s="16">
        <f t="shared" si="0"/>
        <v>0.8783404939596922</v>
      </c>
      <c r="G56" s="2">
        <f>LN($B$10)</f>
        <v>6.907755278982137</v>
      </c>
      <c r="H56" s="2">
        <f>LN($C$10)</f>
        <v>4.276666119016055</v>
      </c>
      <c r="I56" s="2">
        <f>LN($B$10)*LN($C$10)</f>
        <v>29.542162960077203</v>
      </c>
      <c r="J56" s="2">
        <v>45</v>
      </c>
      <c r="K56" s="2">
        <f t="shared" si="1"/>
        <v>2025</v>
      </c>
      <c r="M56" s="2">
        <f t="shared" si="2"/>
        <v>310.8489875541961</v>
      </c>
      <c r="N56">
        <f t="shared" si="3"/>
        <v>13988.204439938827</v>
      </c>
      <c r="O56">
        <f t="shared" si="4"/>
        <v>192.4499753557225</v>
      </c>
      <c r="P56">
        <f t="shared" si="5"/>
        <v>8660.248891007512</v>
      </c>
      <c r="Q56">
        <f t="shared" si="6"/>
        <v>1329.397333203474</v>
      </c>
      <c r="R56">
        <f t="shared" si="7"/>
        <v>59822.879994156334</v>
      </c>
      <c r="S56">
        <f t="shared" si="8"/>
        <v>-0.12972095419223706</v>
      </c>
    </row>
    <row r="57" spans="4:19" ht="12.75">
      <c r="D57" s="3">
        <v>46</v>
      </c>
      <c r="E57" s="16">
        <f t="shared" si="0"/>
        <v>0.8672837632335021</v>
      </c>
      <c r="G57" s="2">
        <f>LN($B$10)</f>
        <v>6.907755278982137</v>
      </c>
      <c r="H57" s="2">
        <f>LN($C$10)</f>
        <v>4.276666119016055</v>
      </c>
      <c r="I57" s="2">
        <f>LN($B$10)*LN($C$10)</f>
        <v>29.542162960077203</v>
      </c>
      <c r="J57" s="2">
        <v>46</v>
      </c>
      <c r="K57" s="2">
        <f t="shared" si="1"/>
        <v>2116</v>
      </c>
      <c r="M57" s="2">
        <f t="shared" si="2"/>
        <v>317.7567428331783</v>
      </c>
      <c r="N57">
        <f t="shared" si="3"/>
        <v>14616.810170326202</v>
      </c>
      <c r="O57">
        <f t="shared" si="4"/>
        <v>196.72664147473856</v>
      </c>
      <c r="P57">
        <f t="shared" si="5"/>
        <v>9049.425507837974</v>
      </c>
      <c r="Q57">
        <f t="shared" si="6"/>
        <v>1358.9394961635514</v>
      </c>
      <c r="R57">
        <f t="shared" si="7"/>
        <v>62511.21682352336</v>
      </c>
      <c r="S57">
        <f t="shared" si="8"/>
        <v>-0.1423890625167754</v>
      </c>
    </row>
    <row r="58" spans="4:19" ht="12.75">
      <c r="D58" s="3">
        <v>47</v>
      </c>
      <c r="E58" s="16">
        <f t="shared" si="0"/>
        <v>0.8563364728831928</v>
      </c>
      <c r="G58" s="2">
        <f>LN($B$10)</f>
        <v>6.907755278982137</v>
      </c>
      <c r="H58" s="2">
        <f>LN($C$10)</f>
        <v>4.276666119016055</v>
      </c>
      <c r="I58" s="2">
        <f>LN($B$10)*LN($C$10)</f>
        <v>29.542162960077203</v>
      </c>
      <c r="J58" s="2">
        <v>47</v>
      </c>
      <c r="K58" s="2">
        <f t="shared" si="1"/>
        <v>2209</v>
      </c>
      <c r="M58" s="2">
        <f t="shared" si="2"/>
        <v>324.66449811216046</v>
      </c>
      <c r="N58">
        <f t="shared" si="3"/>
        <v>15259.23141127154</v>
      </c>
      <c r="O58">
        <f t="shared" si="4"/>
        <v>201.0033075937546</v>
      </c>
      <c r="P58">
        <f t="shared" si="5"/>
        <v>9447.155456906466</v>
      </c>
      <c r="Q58">
        <f t="shared" si="6"/>
        <v>1388.4816591236286</v>
      </c>
      <c r="R58">
        <f t="shared" si="7"/>
        <v>65258.63797881054</v>
      </c>
      <c r="S58">
        <f t="shared" si="8"/>
        <v>-0.15509190427632547</v>
      </c>
    </row>
    <row r="59" spans="4:19" ht="12.75">
      <c r="D59" s="3">
        <v>48</v>
      </c>
      <c r="E59" s="16">
        <f t="shared" si="0"/>
        <v>0.8454979971588045</v>
      </c>
      <c r="G59" s="2">
        <f>LN($B$10)</f>
        <v>6.907755278982137</v>
      </c>
      <c r="H59" s="2">
        <f>LN($C$10)</f>
        <v>4.276666119016055</v>
      </c>
      <c r="I59" s="2">
        <f>LN($B$10)*LN($C$10)</f>
        <v>29.542162960077203</v>
      </c>
      <c r="J59" s="2">
        <v>48</v>
      </c>
      <c r="K59" s="2">
        <f t="shared" si="1"/>
        <v>2304</v>
      </c>
      <c r="M59" s="2">
        <f t="shared" si="2"/>
        <v>331.57225339114257</v>
      </c>
      <c r="N59">
        <f t="shared" si="3"/>
        <v>15915.468162774843</v>
      </c>
      <c r="O59">
        <f t="shared" si="4"/>
        <v>205.27997371277064</v>
      </c>
      <c r="P59">
        <f t="shared" si="5"/>
        <v>9853.438738212992</v>
      </c>
      <c r="Q59">
        <f t="shared" si="6"/>
        <v>1418.0238220837057</v>
      </c>
      <c r="R59">
        <f t="shared" si="7"/>
        <v>68065.14346001788</v>
      </c>
      <c r="S59">
        <f t="shared" si="8"/>
        <v>-0.1678294794709032</v>
      </c>
    </row>
    <row r="60" spans="4:19" ht="12.75">
      <c r="D60" s="3">
        <v>49</v>
      </c>
      <c r="E60" s="16">
        <f t="shared" si="0"/>
        <v>0.8347677069531304</v>
      </c>
      <c r="G60" s="2">
        <f>LN($B$10)</f>
        <v>6.907755278982137</v>
      </c>
      <c r="H60" s="2">
        <f>LN($C$10)</f>
        <v>4.276666119016055</v>
      </c>
      <c r="I60" s="2">
        <f>LN($B$10)*LN($C$10)</f>
        <v>29.542162960077203</v>
      </c>
      <c r="J60" s="2">
        <v>49</v>
      </c>
      <c r="K60" s="2">
        <f t="shared" si="1"/>
        <v>2401</v>
      </c>
      <c r="M60" s="2">
        <f t="shared" si="2"/>
        <v>338.4800086701247</v>
      </c>
      <c r="N60">
        <f t="shared" si="3"/>
        <v>16585.52042483611</v>
      </c>
      <c r="O60">
        <f t="shared" si="4"/>
        <v>209.5566398317867</v>
      </c>
      <c r="P60">
        <f t="shared" si="5"/>
        <v>10268.27535175755</v>
      </c>
      <c r="Q60">
        <f t="shared" si="6"/>
        <v>1447.565985043783</v>
      </c>
      <c r="R60">
        <f t="shared" si="7"/>
        <v>70930.73326714536</v>
      </c>
      <c r="S60">
        <f t="shared" si="8"/>
        <v>-0.1806017881004749</v>
      </c>
    </row>
    <row r="61" spans="4:19" ht="12.75">
      <c r="D61" s="3">
        <v>50</v>
      </c>
      <c r="E61" s="16">
        <f t="shared" si="0"/>
        <v>0.8241449699309498</v>
      </c>
      <c r="G61" s="2">
        <f>LN($B$10)</f>
        <v>6.907755278982137</v>
      </c>
      <c r="H61" s="2">
        <f>LN($C$10)</f>
        <v>4.276666119016055</v>
      </c>
      <c r="I61" s="2">
        <f>LN($B$10)*LN($C$10)</f>
        <v>29.542162960077203</v>
      </c>
      <c r="J61" s="2">
        <v>50</v>
      </c>
      <c r="K61" s="2">
        <f t="shared" si="1"/>
        <v>2500</v>
      </c>
      <c r="M61" s="2">
        <f t="shared" si="2"/>
        <v>345.38776394910684</v>
      </c>
      <c r="N61">
        <f t="shared" si="3"/>
        <v>17269.38819745534</v>
      </c>
      <c r="O61">
        <f t="shared" si="4"/>
        <v>213.83330595080275</v>
      </c>
      <c r="P61">
        <f t="shared" si="5"/>
        <v>10691.665297540138</v>
      </c>
      <c r="Q61">
        <f t="shared" si="6"/>
        <v>1477.1081480038602</v>
      </c>
      <c r="R61">
        <f t="shared" si="7"/>
        <v>73855.40740019301</v>
      </c>
      <c r="S61">
        <f t="shared" si="8"/>
        <v>-0.19340883016508315</v>
      </c>
    </row>
    <row r="62" spans="4:19" ht="12.75">
      <c r="D62" s="3">
        <v>51</v>
      </c>
      <c r="E62" s="16">
        <f t="shared" si="0"/>
        <v>0.8136291506574246</v>
      </c>
      <c r="G62" s="2">
        <f>LN($B$10)</f>
        <v>6.907755278982137</v>
      </c>
      <c r="H62" s="2">
        <f>LN($C$10)</f>
        <v>4.276666119016055</v>
      </c>
      <c r="I62" s="2">
        <f>LN($B$10)*LN($C$10)</f>
        <v>29.542162960077203</v>
      </c>
      <c r="J62" s="2">
        <v>51</v>
      </c>
      <c r="K62" s="2">
        <f t="shared" si="1"/>
        <v>2601</v>
      </c>
      <c r="M62" s="2">
        <f t="shared" si="2"/>
        <v>352.295519228089</v>
      </c>
      <c r="N62">
        <f t="shared" si="3"/>
        <v>17967.071480632538</v>
      </c>
      <c r="O62">
        <f t="shared" si="4"/>
        <v>218.1099720698188</v>
      </c>
      <c r="P62">
        <f t="shared" si="5"/>
        <v>11123.60857556076</v>
      </c>
      <c r="Q62">
        <f t="shared" si="6"/>
        <v>1506.6503109639373</v>
      </c>
      <c r="R62">
        <f t="shared" si="7"/>
        <v>76839.1658591608</v>
      </c>
      <c r="S62">
        <f t="shared" si="8"/>
        <v>-0.20625060566468179</v>
      </c>
    </row>
    <row r="63" spans="4:19" ht="12.75">
      <c r="D63" s="3">
        <v>52</v>
      </c>
      <c r="E63" s="16">
        <f t="shared" si="0"/>
        <v>0.8032196107251193</v>
      </c>
      <c r="G63" s="2">
        <f>LN($B$10)</f>
        <v>6.907755278982137</v>
      </c>
      <c r="H63" s="2">
        <f>LN($C$10)</f>
        <v>4.276666119016055</v>
      </c>
      <c r="I63" s="2">
        <f>LN($B$10)*LN($C$10)</f>
        <v>29.542162960077203</v>
      </c>
      <c r="J63" s="2">
        <v>52</v>
      </c>
      <c r="K63" s="2">
        <f t="shared" si="1"/>
        <v>2704</v>
      </c>
      <c r="M63" s="2">
        <f t="shared" si="2"/>
        <v>359.2032745070711</v>
      </c>
      <c r="N63">
        <f t="shared" si="3"/>
        <v>18678.5702743677</v>
      </c>
      <c r="O63">
        <f t="shared" si="4"/>
        <v>222.38663818883487</v>
      </c>
      <c r="P63">
        <f t="shared" si="5"/>
        <v>11564.105185819413</v>
      </c>
      <c r="Q63">
        <f t="shared" si="6"/>
        <v>1536.1924739240146</v>
      </c>
      <c r="R63">
        <f t="shared" si="7"/>
        <v>79882.00864404875</v>
      </c>
      <c r="S63">
        <f t="shared" si="8"/>
        <v>-0.21912711459930634</v>
      </c>
    </row>
    <row r="64" spans="4:19" ht="12.75">
      <c r="D64" s="3">
        <v>53</v>
      </c>
      <c r="E64" s="16">
        <f t="shared" si="0"/>
        <v>0.7929157088801624</v>
      </c>
      <c r="G64" s="2">
        <f>LN($B$10)</f>
        <v>6.907755278982137</v>
      </c>
      <c r="H64" s="2">
        <f>LN($C$10)</f>
        <v>4.276666119016055</v>
      </c>
      <c r="I64" s="2">
        <f>LN($B$10)*LN($C$10)</f>
        <v>29.542162960077203</v>
      </c>
      <c r="J64" s="2">
        <v>53</v>
      </c>
      <c r="K64" s="2">
        <f t="shared" si="1"/>
        <v>2809</v>
      </c>
      <c r="M64" s="2">
        <f t="shared" si="2"/>
        <v>366.1110297860532</v>
      </c>
      <c r="N64">
        <f t="shared" si="3"/>
        <v>19403.88457866082</v>
      </c>
      <c r="O64">
        <f t="shared" si="4"/>
        <v>226.66330430785092</v>
      </c>
      <c r="P64">
        <f t="shared" si="5"/>
        <v>12013.155128316099</v>
      </c>
      <c r="Q64">
        <f t="shared" si="6"/>
        <v>1565.7346368840917</v>
      </c>
      <c r="R64">
        <f t="shared" si="7"/>
        <v>82983.93575485687</v>
      </c>
      <c r="S64">
        <f t="shared" si="8"/>
        <v>-0.23203835696894615</v>
      </c>
    </row>
    <row r="65" spans="4:19" ht="12.75">
      <c r="D65" s="3">
        <v>54</v>
      </c>
      <c r="E65" s="16">
        <f t="shared" si="0"/>
        <v>0.7827168011471376</v>
      </c>
      <c r="G65" s="2">
        <f>LN($B$10)</f>
        <v>6.907755278982137</v>
      </c>
      <c r="H65" s="2">
        <f>LN($C$10)</f>
        <v>4.276666119016055</v>
      </c>
      <c r="I65" s="2">
        <f>LN($B$10)*LN($C$10)</f>
        <v>29.542162960077203</v>
      </c>
      <c r="J65" s="2">
        <v>54</v>
      </c>
      <c r="K65" s="2">
        <f t="shared" si="1"/>
        <v>2916</v>
      </c>
      <c r="M65" s="2">
        <f t="shared" si="2"/>
        <v>373.0187850650354</v>
      </c>
      <c r="N65">
        <f t="shared" si="3"/>
        <v>20143.014393511912</v>
      </c>
      <c r="O65">
        <f t="shared" si="4"/>
        <v>230.93997042686698</v>
      </c>
      <c r="P65">
        <f t="shared" si="5"/>
        <v>12470.758403050817</v>
      </c>
      <c r="Q65">
        <f t="shared" si="6"/>
        <v>1595.2767998441689</v>
      </c>
      <c r="R65">
        <f t="shared" si="7"/>
        <v>86144.94719158512</v>
      </c>
      <c r="S65">
        <f t="shared" si="8"/>
        <v>-0.24498433277359766</v>
      </c>
    </row>
    <row r="66" spans="4:19" ht="12.75">
      <c r="D66" s="3">
        <v>55</v>
      </c>
      <c r="E66" s="16">
        <f t="shared" si="0"/>
        <v>0.772622240952886</v>
      </c>
      <c r="G66" s="2">
        <f>LN($B$10)</f>
        <v>6.907755278982137</v>
      </c>
      <c r="H66" s="2">
        <f>LN($C$10)</f>
        <v>4.276666119016055</v>
      </c>
      <c r="I66" s="2">
        <f>LN($B$10)*LN($C$10)</f>
        <v>29.542162960077203</v>
      </c>
      <c r="J66" s="2">
        <v>55</v>
      </c>
      <c r="K66" s="2">
        <f t="shared" si="1"/>
        <v>3025</v>
      </c>
      <c r="M66" s="2">
        <f t="shared" si="2"/>
        <v>379.92654034401755</v>
      </c>
      <c r="N66">
        <f t="shared" si="3"/>
        <v>20895.959718920963</v>
      </c>
      <c r="O66">
        <f t="shared" si="4"/>
        <v>235.21663654588303</v>
      </c>
      <c r="P66">
        <f t="shared" si="5"/>
        <v>12936.915010023567</v>
      </c>
      <c r="Q66">
        <f t="shared" si="6"/>
        <v>1624.8189628042462</v>
      </c>
      <c r="R66">
        <f t="shared" si="7"/>
        <v>89365.04295423353</v>
      </c>
      <c r="S66">
        <f t="shared" si="8"/>
        <v>-0.257965042013268</v>
      </c>
    </row>
    <row r="67" spans="4:19" ht="12.75">
      <c r="D67" s="3">
        <v>56</v>
      </c>
      <c r="E67" s="16">
        <f t="shared" si="0"/>
        <v>0.7626313792491776</v>
      </c>
      <c r="G67" s="2">
        <f>LN($B$10)</f>
        <v>6.907755278982137</v>
      </c>
      <c r="H67" s="2">
        <f>LN($C$10)</f>
        <v>4.276666119016055</v>
      </c>
      <c r="I67" s="2">
        <f>LN($B$10)*LN($C$10)</f>
        <v>29.542162960077203</v>
      </c>
      <c r="J67" s="2">
        <v>56</v>
      </c>
      <c r="K67" s="2">
        <f t="shared" si="1"/>
        <v>3136</v>
      </c>
      <c r="M67" s="2">
        <f t="shared" si="2"/>
        <v>386.83429562299966</v>
      </c>
      <c r="N67">
        <f t="shared" si="3"/>
        <v>21662.72055488798</v>
      </c>
      <c r="O67">
        <f t="shared" si="4"/>
        <v>239.4933026648991</v>
      </c>
      <c r="P67">
        <f t="shared" si="5"/>
        <v>13411.624949234349</v>
      </c>
      <c r="Q67">
        <f t="shared" si="6"/>
        <v>1654.3611257643233</v>
      </c>
      <c r="R67">
        <f t="shared" si="7"/>
        <v>92644.22304280211</v>
      </c>
      <c r="S67">
        <f t="shared" si="8"/>
        <v>-0.2709804846879642</v>
      </c>
    </row>
    <row r="68" spans="4:19" ht="12.75">
      <c r="D68" s="3">
        <v>57</v>
      </c>
      <c r="E68" s="16">
        <f t="shared" si="0"/>
        <v>0.7527435646342557</v>
      </c>
      <c r="G68" s="2">
        <f>LN($B$10)</f>
        <v>6.907755278982137</v>
      </c>
      <c r="H68" s="2">
        <f>LN($C$10)</f>
        <v>4.276666119016055</v>
      </c>
      <c r="I68" s="2">
        <f>LN($B$10)*LN($C$10)</f>
        <v>29.542162960077203</v>
      </c>
      <c r="J68" s="2">
        <v>57</v>
      </c>
      <c r="K68" s="2">
        <f t="shared" si="1"/>
        <v>3249</v>
      </c>
      <c r="M68" s="2">
        <f t="shared" si="2"/>
        <v>393.74205090198177</v>
      </c>
      <c r="N68">
        <f t="shared" si="3"/>
        <v>22443.296901412963</v>
      </c>
      <c r="O68">
        <f t="shared" si="4"/>
        <v>243.76996878391515</v>
      </c>
      <c r="P68">
        <f t="shared" si="5"/>
        <v>13894.888220683164</v>
      </c>
      <c r="Q68">
        <f t="shared" si="6"/>
        <v>1683.9032887244005</v>
      </c>
      <c r="R68">
        <f t="shared" si="7"/>
        <v>95982.48745729083</v>
      </c>
      <c r="S68">
        <f t="shared" si="8"/>
        <v>-0.28403066079764727</v>
      </c>
    </row>
    <row r="69" spans="4:19" ht="12.75">
      <c r="D69" s="3">
        <v>58</v>
      </c>
      <c r="E69" s="16">
        <f t="shared" si="0"/>
        <v>0.7429581434730868</v>
      </c>
      <c r="G69" s="2">
        <f>LN($B$10)</f>
        <v>6.907755278982137</v>
      </c>
      <c r="H69" s="2">
        <f>LN($C$10)</f>
        <v>4.276666119016055</v>
      </c>
      <c r="I69" s="2">
        <f>LN($B$10)*LN($C$10)</f>
        <v>29.542162960077203</v>
      </c>
      <c r="J69" s="2">
        <v>58</v>
      </c>
      <c r="K69" s="2">
        <f t="shared" si="1"/>
        <v>3364</v>
      </c>
      <c r="M69" s="2">
        <f t="shared" si="2"/>
        <v>400.64980618096394</v>
      </c>
      <c r="N69">
        <f t="shared" si="3"/>
        <v>23237.688758495908</v>
      </c>
      <c r="O69">
        <f t="shared" si="4"/>
        <v>248.0466349029312</v>
      </c>
      <c r="P69">
        <f t="shared" si="5"/>
        <v>14386.70482437001</v>
      </c>
      <c r="Q69">
        <f t="shared" si="6"/>
        <v>1713.4454516844778</v>
      </c>
      <c r="R69">
        <f t="shared" si="7"/>
        <v>99379.83619769971</v>
      </c>
      <c r="S69">
        <f t="shared" si="8"/>
        <v>-0.2971155703423598</v>
      </c>
    </row>
    <row r="70" spans="4:19" ht="12.75">
      <c r="D70" s="3">
        <v>59</v>
      </c>
      <c r="E70" s="16">
        <f t="shared" si="0"/>
        <v>0.7332744600166338</v>
      </c>
      <c r="G70" s="2">
        <f>LN($B$10)</f>
        <v>6.907755278982137</v>
      </c>
      <c r="H70" s="2">
        <f>LN($C$10)</f>
        <v>4.276666119016055</v>
      </c>
      <c r="I70" s="2">
        <f>LN($B$10)*LN($C$10)</f>
        <v>29.542162960077203</v>
      </c>
      <c r="J70" s="2">
        <v>59</v>
      </c>
      <c r="K70" s="2">
        <f t="shared" si="1"/>
        <v>3481</v>
      </c>
      <c r="M70" s="2">
        <f t="shared" si="2"/>
        <v>407.5575614599461</v>
      </c>
      <c r="N70">
        <f t="shared" si="3"/>
        <v>24045.896126136817</v>
      </c>
      <c r="O70">
        <f t="shared" si="4"/>
        <v>252.32330102194726</v>
      </c>
      <c r="P70">
        <f t="shared" si="5"/>
        <v>14887.074760294889</v>
      </c>
      <c r="Q70">
        <f t="shared" si="6"/>
        <v>1742.987614644555</v>
      </c>
      <c r="R70">
        <f t="shared" si="7"/>
        <v>102836.26926402874</v>
      </c>
      <c r="S70">
        <f t="shared" si="8"/>
        <v>-0.3102352133220947</v>
      </c>
    </row>
    <row r="71" spans="4:19" ht="12.75">
      <c r="D71" s="3">
        <v>60</v>
      </c>
      <c r="E71" s="16">
        <f t="shared" si="0"/>
        <v>0.7236918565198255</v>
      </c>
      <c r="G71" s="2">
        <f>LN($B$10)</f>
        <v>6.907755278982137</v>
      </c>
      <c r="H71" s="2">
        <f>LN($C$10)</f>
        <v>4.276666119016055</v>
      </c>
      <c r="I71" s="2">
        <f>LN($B$10)*LN($C$10)</f>
        <v>29.542162960077203</v>
      </c>
      <c r="J71" s="2">
        <v>60</v>
      </c>
      <c r="K71" s="2">
        <f t="shared" si="1"/>
        <v>3600</v>
      </c>
      <c r="M71" s="2">
        <f t="shared" si="2"/>
        <v>414.4653167389282</v>
      </c>
      <c r="N71">
        <f t="shared" si="3"/>
        <v>24867.919004335694</v>
      </c>
      <c r="O71">
        <f t="shared" si="4"/>
        <v>256.5999671409633</v>
      </c>
      <c r="P71">
        <f t="shared" si="5"/>
        <v>15395.9980284578</v>
      </c>
      <c r="Q71">
        <f t="shared" si="6"/>
        <v>1772.5297776046323</v>
      </c>
      <c r="R71">
        <f t="shared" si="7"/>
        <v>106351.78665627792</v>
      </c>
      <c r="S71">
        <f t="shared" si="8"/>
        <v>-0.3233895897368235</v>
      </c>
    </row>
    <row r="72" spans="4:19" ht="12.75">
      <c r="D72" s="3">
        <v>61</v>
      </c>
      <c r="E72" s="16">
        <f t="shared" si="0"/>
        <v>0.7142096733582914</v>
      </c>
      <c r="G72" s="2">
        <f>LN($B$10)</f>
        <v>6.907755278982137</v>
      </c>
      <c r="H72" s="2">
        <f>LN($C$10)</f>
        <v>4.276666119016055</v>
      </c>
      <c r="I72" s="2">
        <f>LN($B$10)*LN($C$10)</f>
        <v>29.542162960077203</v>
      </c>
      <c r="J72" s="2">
        <v>61</v>
      </c>
      <c r="K72" s="2">
        <f t="shared" si="1"/>
        <v>3721</v>
      </c>
      <c r="M72" s="2">
        <f t="shared" si="2"/>
        <v>421.3730720179103</v>
      </c>
      <c r="N72">
        <f t="shared" si="3"/>
        <v>25703.757393092532</v>
      </c>
      <c r="O72">
        <f t="shared" si="4"/>
        <v>260.87663325997937</v>
      </c>
      <c r="P72">
        <f t="shared" si="5"/>
        <v>15913.474628858741</v>
      </c>
      <c r="Q72">
        <f t="shared" si="6"/>
        <v>1802.0719405647094</v>
      </c>
      <c r="R72">
        <f t="shared" si="7"/>
        <v>109926.38837444727</v>
      </c>
      <c r="S72">
        <f t="shared" si="8"/>
        <v>-0.3365786995865854</v>
      </c>
    </row>
    <row r="73" spans="4:19" ht="12.75">
      <c r="D73" s="3">
        <v>62</v>
      </c>
      <c r="E73" s="16">
        <f t="shared" si="0"/>
        <v>0.7048272491440575</v>
      </c>
      <c r="G73" s="2">
        <f>LN($B$10)</f>
        <v>6.907755278982137</v>
      </c>
      <c r="H73" s="2">
        <f>LN($C$10)</f>
        <v>4.276666119016055</v>
      </c>
      <c r="I73" s="2">
        <f>LN($B$10)*LN($C$10)</f>
        <v>29.542162960077203</v>
      </c>
      <c r="J73" s="2">
        <v>62</v>
      </c>
      <c r="K73" s="2">
        <f t="shared" si="1"/>
        <v>3844</v>
      </c>
      <c r="M73" s="2">
        <f t="shared" si="2"/>
        <v>428.2808272968925</v>
      </c>
      <c r="N73">
        <f t="shared" si="3"/>
        <v>26553.411292407334</v>
      </c>
      <c r="O73">
        <f t="shared" si="4"/>
        <v>265.1532993789954</v>
      </c>
      <c r="P73">
        <f t="shared" si="5"/>
        <v>16439.504561497717</v>
      </c>
      <c r="Q73">
        <f t="shared" si="6"/>
        <v>1831.6141035247865</v>
      </c>
      <c r="R73">
        <f t="shared" si="7"/>
        <v>113560.07441853677</v>
      </c>
      <c r="S73">
        <f t="shared" si="8"/>
        <v>-0.34980254287135537</v>
      </c>
    </row>
    <row r="74" spans="4:19" ht="12.75">
      <c r="D74" s="3">
        <v>63</v>
      </c>
      <c r="E74" s="16">
        <f t="shared" si="0"/>
        <v>0.695543920839868</v>
      </c>
      <c r="G74" s="2">
        <f>LN($B$10)</f>
        <v>6.907755278982137</v>
      </c>
      <c r="H74" s="2">
        <f>LN($C$10)</f>
        <v>4.276666119016055</v>
      </c>
      <c r="I74" s="2">
        <f>LN($B$10)*LN($C$10)</f>
        <v>29.542162960077203</v>
      </c>
      <c r="J74" s="2">
        <v>63</v>
      </c>
      <c r="K74" s="2">
        <f t="shared" si="1"/>
        <v>3969</v>
      </c>
      <c r="M74" s="2">
        <f t="shared" si="2"/>
        <v>435.18858257587465</v>
      </c>
      <c r="N74">
        <f t="shared" si="3"/>
        <v>27416.8807022801</v>
      </c>
      <c r="O74">
        <f t="shared" si="4"/>
        <v>269.4299654980115</v>
      </c>
      <c r="P74">
        <f t="shared" si="5"/>
        <v>16974.08782637472</v>
      </c>
      <c r="Q74">
        <f t="shared" si="6"/>
        <v>1861.1562664848639</v>
      </c>
      <c r="R74">
        <f t="shared" si="7"/>
        <v>117252.84478854641</v>
      </c>
      <c r="S74">
        <f t="shared" si="8"/>
        <v>-0.3630611195911406</v>
      </c>
    </row>
    <row r="75" spans="4:19" ht="12.75">
      <c r="D75" s="3">
        <v>64</v>
      </c>
      <c r="E75" s="16">
        <f t="shared" si="0"/>
        <v>0.6863590238723914</v>
      </c>
      <c r="G75" s="2">
        <f>LN($B$10)</f>
        <v>6.907755278982137</v>
      </c>
      <c r="H75" s="2">
        <f>LN($C$10)</f>
        <v>4.276666119016055</v>
      </c>
      <c r="I75" s="2">
        <f>LN($B$10)*LN($C$10)</f>
        <v>29.542162960077203</v>
      </c>
      <c r="J75" s="2">
        <v>64</v>
      </c>
      <c r="K75" s="2">
        <f t="shared" si="1"/>
        <v>4096</v>
      </c>
      <c r="M75" s="2">
        <f t="shared" si="2"/>
        <v>442.09633785485676</v>
      </c>
      <c r="N75">
        <f t="shared" si="3"/>
        <v>28294.165622710832</v>
      </c>
      <c r="O75">
        <f t="shared" si="4"/>
        <v>273.70663161702754</v>
      </c>
      <c r="P75">
        <f t="shared" si="5"/>
        <v>17517.224423489763</v>
      </c>
      <c r="Q75">
        <f t="shared" si="6"/>
        <v>1890.698429444941</v>
      </c>
      <c r="R75">
        <f t="shared" si="7"/>
        <v>121004.69948447622</v>
      </c>
      <c r="S75">
        <f t="shared" si="8"/>
        <v>-0.3763544297459376</v>
      </c>
    </row>
    <row r="76" spans="4:19" ht="12.75">
      <c r="D76" s="3">
        <v>65</v>
      </c>
      <c r="E76" s="16">
        <f aca="true" t="shared" si="9" ref="E76:E83">EXP(S76)</f>
        <v>0.6772718922441591</v>
      </c>
      <c r="G76" s="2">
        <f>LN($B$10)</f>
        <v>6.907755278982137</v>
      </c>
      <c r="H76" s="2">
        <f>LN($C$10)</f>
        <v>4.276666119016055</v>
      </c>
      <c r="I76" s="2">
        <f>LN($B$10)*LN($C$10)</f>
        <v>29.542162960077203</v>
      </c>
      <c r="J76" s="2">
        <v>65</v>
      </c>
      <c r="K76" s="2">
        <f aca="true" t="shared" si="10" ref="K76:K83">J76*J76</f>
        <v>4225</v>
      </c>
      <c r="M76" s="2">
        <f aca="true" t="shared" si="11" ref="M76:M83">J76*G76</f>
        <v>449.00409313383886</v>
      </c>
      <c r="N76">
        <f aca="true" t="shared" si="12" ref="N76:N83">K76*G76</f>
        <v>29185.266053699528</v>
      </c>
      <c r="O76">
        <f aca="true" t="shared" si="13" ref="O76:O83">J76*H76</f>
        <v>277.9832977360436</v>
      </c>
      <c r="P76">
        <f aca="true" t="shared" si="14" ref="P76:P83">K76*H76</f>
        <v>18068.914352842832</v>
      </c>
      <c r="Q76">
        <f aca="true" t="shared" si="15" ref="Q76:Q83">J76*I76</f>
        <v>1920.240592405018</v>
      </c>
      <c r="R76">
        <f aca="true" t="shared" si="16" ref="R76:R83">K76*I76</f>
        <v>124815.63850632618</v>
      </c>
      <c r="S76">
        <f aca="true" t="shared" si="17" ref="S76:S83">$B$12+$B$13*J76+$B$14*K76+$B$15*H76+$B$16*M76+$B$17*I76+$B$18*N76+$B$19*O76+$B$20*P76+$B$21*Q76+$B$22*R76</f>
        <v>-0.3896824733357498</v>
      </c>
    </row>
    <row r="77" spans="4:19" ht="12.75">
      <c r="D77" s="3">
        <v>66</v>
      </c>
      <c r="E77" s="16">
        <f t="shared" si="9"/>
        <v>0.6682818586442961</v>
      </c>
      <c r="G77" s="2">
        <f>LN($B$10)</f>
        <v>6.907755278982137</v>
      </c>
      <c r="H77" s="2">
        <f>LN($C$10)</f>
        <v>4.276666119016055</v>
      </c>
      <c r="I77" s="2">
        <f>LN($B$10)*LN($C$10)</f>
        <v>29.542162960077203</v>
      </c>
      <c r="J77" s="2">
        <v>66</v>
      </c>
      <c r="K77" s="2">
        <f t="shared" si="10"/>
        <v>4356</v>
      </c>
      <c r="M77" s="2">
        <f t="shared" si="11"/>
        <v>455.91184841282103</v>
      </c>
      <c r="N77">
        <f t="shared" si="12"/>
        <v>30090.18199524619</v>
      </c>
      <c r="O77">
        <f t="shared" si="13"/>
        <v>282.25996385505965</v>
      </c>
      <c r="P77">
        <f t="shared" si="14"/>
        <v>18629.157614433938</v>
      </c>
      <c r="Q77">
        <f t="shared" si="15"/>
        <v>1949.7827553650955</v>
      </c>
      <c r="R77">
        <f t="shared" si="16"/>
        <v>128685.6618540963</v>
      </c>
      <c r="S77">
        <f t="shared" si="17"/>
        <v>-0.4030452503605737</v>
      </c>
    </row>
    <row r="78" spans="4:19" ht="12.75">
      <c r="D78" s="3">
        <v>67</v>
      </c>
      <c r="E78" s="16">
        <f t="shared" si="9"/>
        <v>0.6593882545580023</v>
      </c>
      <c r="G78" s="2">
        <f>LN($B$10)</f>
        <v>6.907755278982137</v>
      </c>
      <c r="H78" s="2">
        <f>LN($C$10)</f>
        <v>4.276666119016055</v>
      </c>
      <c r="I78" s="2">
        <f>LN($B$10)*LN($C$10)</f>
        <v>29.542162960077203</v>
      </c>
      <c r="J78" s="2">
        <v>67</v>
      </c>
      <c r="K78" s="2">
        <f t="shared" si="10"/>
        <v>4489</v>
      </c>
      <c r="M78" s="2">
        <f t="shared" si="11"/>
        <v>462.8196036918032</v>
      </c>
      <c r="N78">
        <f t="shared" si="12"/>
        <v>31008.913447350813</v>
      </c>
      <c r="O78">
        <f t="shared" si="13"/>
        <v>286.5366299740757</v>
      </c>
      <c r="P78">
        <f t="shared" si="14"/>
        <v>19197.954208263072</v>
      </c>
      <c r="Q78">
        <f t="shared" si="15"/>
        <v>1979.3249183251726</v>
      </c>
      <c r="R78">
        <f t="shared" si="16"/>
        <v>132614.76952778656</v>
      </c>
      <c r="S78">
        <f t="shared" si="17"/>
        <v>-0.4164427608204022</v>
      </c>
    </row>
    <row r="79" spans="4:19" ht="12.75">
      <c r="D79" s="3">
        <v>68</v>
      </c>
      <c r="E79" s="16">
        <f t="shared" si="9"/>
        <v>0.6505904103747564</v>
      </c>
      <c r="G79" s="2">
        <f>LN($B$10)</f>
        <v>6.907755278982137</v>
      </c>
      <c r="H79" s="2">
        <f>LN($C$10)</f>
        <v>4.276666119016055</v>
      </c>
      <c r="I79" s="2">
        <f>LN($B$10)*LN($C$10)</f>
        <v>29.542162960077203</v>
      </c>
      <c r="J79" s="2">
        <v>68</v>
      </c>
      <c r="K79" s="2">
        <f t="shared" si="10"/>
        <v>4624</v>
      </c>
      <c r="M79" s="2">
        <f t="shared" si="11"/>
        <v>469.7273589707853</v>
      </c>
      <c r="N79">
        <f t="shared" si="12"/>
        <v>31941.460410013402</v>
      </c>
      <c r="O79">
        <f t="shared" si="13"/>
        <v>290.81329609309176</v>
      </c>
      <c r="P79">
        <f t="shared" si="14"/>
        <v>19775.30413433024</v>
      </c>
      <c r="Q79">
        <f t="shared" si="15"/>
        <v>2008.8670812852497</v>
      </c>
      <c r="R79">
        <f t="shared" si="16"/>
        <v>136602.96152739698</v>
      </c>
      <c r="S79">
        <f t="shared" si="17"/>
        <v>-0.42987500471527795</v>
      </c>
    </row>
    <row r="80" spans="4:19" ht="12.75">
      <c r="D80" s="3">
        <v>69</v>
      </c>
      <c r="E80" s="16">
        <f t="shared" si="9"/>
        <v>0.6418876554954024</v>
      </c>
      <c r="G80" s="2">
        <f>LN($B$10)</f>
        <v>6.907755278982137</v>
      </c>
      <c r="H80" s="2">
        <f>LN($C$10)</f>
        <v>4.276666119016055</v>
      </c>
      <c r="I80" s="2">
        <f>LN($B$10)*LN($C$10)</f>
        <v>29.542162960077203</v>
      </c>
      <c r="J80" s="2">
        <v>69</v>
      </c>
      <c r="K80" s="2">
        <f t="shared" si="10"/>
        <v>4761</v>
      </c>
      <c r="M80" s="2">
        <f t="shared" si="11"/>
        <v>476.6351142497674</v>
      </c>
      <c r="N80">
        <f t="shared" si="12"/>
        <v>32887.82288323395</v>
      </c>
      <c r="O80">
        <f t="shared" si="13"/>
        <v>295.0899622121078</v>
      </c>
      <c r="P80">
        <f t="shared" si="14"/>
        <v>20361.20739263544</v>
      </c>
      <c r="Q80">
        <f t="shared" si="15"/>
        <v>2038.409244245327</v>
      </c>
      <c r="R80">
        <f t="shared" si="16"/>
        <v>140650.23785292756</v>
      </c>
      <c r="S80">
        <f t="shared" si="17"/>
        <v>-0.44334198204514763</v>
      </c>
    </row>
    <row r="81" spans="4:19" ht="12.75">
      <c r="D81" s="3">
        <v>70</v>
      </c>
      <c r="E81" s="16">
        <f t="shared" si="9"/>
        <v>0.633279318437781</v>
      </c>
      <c r="G81" s="2">
        <f>LN($B$10)</f>
        <v>6.907755278982137</v>
      </c>
      <c r="H81" s="2">
        <f>LN($C$10)</f>
        <v>4.276666119016055</v>
      </c>
      <c r="I81" s="2">
        <f>LN($B$10)*LN($C$10)</f>
        <v>29.542162960077203</v>
      </c>
      <c r="J81" s="2">
        <v>70</v>
      </c>
      <c r="K81" s="2">
        <f t="shared" si="10"/>
        <v>4900</v>
      </c>
      <c r="M81" s="2">
        <f t="shared" si="11"/>
        <v>483.5428695287496</v>
      </c>
      <c r="N81">
        <f t="shared" si="12"/>
        <v>33848.00086701247</v>
      </c>
      <c r="O81">
        <f t="shared" si="13"/>
        <v>299.3666283311239</v>
      </c>
      <c r="P81">
        <f t="shared" si="14"/>
        <v>20955.66398317867</v>
      </c>
      <c r="Q81">
        <f t="shared" si="15"/>
        <v>2067.9514072054044</v>
      </c>
      <c r="R81">
        <f t="shared" si="16"/>
        <v>144756.5985043783</v>
      </c>
      <c r="S81">
        <f t="shared" si="17"/>
        <v>-0.45684369281001835</v>
      </c>
    </row>
    <row r="82" spans="4:19" ht="12.75">
      <c r="D82" s="3">
        <v>71</v>
      </c>
      <c r="E82" s="16">
        <f t="shared" si="9"/>
        <v>0.6247647269412361</v>
      </c>
      <c r="G82" s="2">
        <f>LN($B$10)</f>
        <v>6.907755278982137</v>
      </c>
      <c r="H82" s="2">
        <f>LN($C$10)</f>
        <v>4.276666119016055</v>
      </c>
      <c r="I82" s="2">
        <f>LN($B$10)*LN($C$10)</f>
        <v>29.542162960077203</v>
      </c>
      <c r="J82" s="2">
        <v>71</v>
      </c>
      <c r="K82" s="2">
        <f t="shared" si="10"/>
        <v>5041</v>
      </c>
      <c r="M82" s="2">
        <f t="shared" si="11"/>
        <v>490.45062480773174</v>
      </c>
      <c r="N82">
        <f t="shared" si="12"/>
        <v>34821.99436134895</v>
      </c>
      <c r="O82">
        <f t="shared" si="13"/>
        <v>303.64329445013993</v>
      </c>
      <c r="P82">
        <f t="shared" si="14"/>
        <v>21558.673905959935</v>
      </c>
      <c r="Q82">
        <f t="shared" si="15"/>
        <v>2097.4935701654813</v>
      </c>
      <c r="R82">
        <f t="shared" si="16"/>
        <v>148922.0434817492</v>
      </c>
      <c r="S82">
        <f t="shared" si="17"/>
        <v>-0.47038013700991144</v>
      </c>
    </row>
    <row r="83" spans="4:19" ht="12.75">
      <c r="D83" s="3">
        <v>72</v>
      </c>
      <c r="E83" s="16">
        <f t="shared" si="9"/>
        <v>0.6163432080698381</v>
      </c>
      <c r="G83" s="2">
        <f>LN($B$10)</f>
        <v>6.907755278982137</v>
      </c>
      <c r="H83" s="2">
        <f>LN($C$10)</f>
        <v>4.276666119016055</v>
      </c>
      <c r="I83" s="2">
        <f>LN($B$10)*LN($C$10)</f>
        <v>29.542162960077203</v>
      </c>
      <c r="J83" s="2">
        <v>72</v>
      </c>
      <c r="K83" s="2">
        <f t="shared" si="10"/>
        <v>5184</v>
      </c>
      <c r="M83" s="2">
        <f t="shared" si="11"/>
        <v>497.35838008671385</v>
      </c>
      <c r="N83">
        <f t="shared" si="12"/>
        <v>35809.803366243395</v>
      </c>
      <c r="O83">
        <f t="shared" si="13"/>
        <v>307.919960569156</v>
      </c>
      <c r="P83">
        <f t="shared" si="14"/>
        <v>22170.23716097923</v>
      </c>
      <c r="Q83">
        <f t="shared" si="15"/>
        <v>2127.0357331255586</v>
      </c>
      <c r="R83">
        <f t="shared" si="16"/>
        <v>153146.57278504022</v>
      </c>
      <c r="S83">
        <f t="shared" si="17"/>
        <v>-0.4839513146448411</v>
      </c>
    </row>
    <row r="84" spans="4:19" ht="12.75">
      <c r="D84" s="3">
        <v>73</v>
      </c>
      <c r="E84" s="16">
        <f aca="true" t="shared" si="18" ref="E84:E90">EXP(S84)</f>
        <v>0.6080140883143546</v>
      </c>
      <c r="G84" s="2">
        <f aca="true" t="shared" si="19" ref="G84:G91">LN($B$10)</f>
        <v>6.907755278982137</v>
      </c>
      <c r="H84" s="2">
        <f aca="true" t="shared" si="20" ref="H84:H91">LN($C$10)</f>
        <v>4.276666119016055</v>
      </c>
      <c r="I84" s="2">
        <f aca="true" t="shared" si="21" ref="I84:I91">LN($B$10)*LN($C$10)</f>
        <v>29.542162960077203</v>
      </c>
      <c r="J84" s="2">
        <v>73</v>
      </c>
      <c r="K84" s="2">
        <f aca="true" t="shared" si="22" ref="K84:K90">J84*J84</f>
        <v>5329</v>
      </c>
      <c r="M84" s="2">
        <f aca="true" t="shared" si="23" ref="M84:M90">J84*G84</f>
        <v>504.26613536569596</v>
      </c>
      <c r="N84">
        <f aca="true" t="shared" si="24" ref="N84:N90">K84*G84</f>
        <v>36811.42788169581</v>
      </c>
      <c r="O84">
        <f aca="true" t="shared" si="25" ref="O84:O90">J84*H84</f>
        <v>312.19662668817205</v>
      </c>
      <c r="P84">
        <f aca="true" t="shared" si="26" ref="P84:P90">K84*H84</f>
        <v>22790.353748236557</v>
      </c>
      <c r="Q84">
        <f aca="true" t="shared" si="27" ref="Q84:Q90">J84*I84</f>
        <v>2156.577896085636</v>
      </c>
      <c r="R84">
        <f aca="true" t="shared" si="28" ref="R84:R90">K84*I84</f>
        <v>157430.18641425142</v>
      </c>
      <c r="S84">
        <f aca="true" t="shared" si="29" ref="S84:S90">$B$12+$B$13*J84+$B$14*K84+$B$15*H84+$B$16*M84+$B$17*I84+$B$18*N84+$B$19*O84+$B$20*P84+$B$21*Q84+$B$22*R84</f>
        <v>-0.4975572257147647</v>
      </c>
    </row>
    <row r="85" spans="4:19" ht="12.75">
      <c r="D85" s="3">
        <v>74</v>
      </c>
      <c r="E85" s="16">
        <f t="shared" si="18"/>
        <v>0.599776693692837</v>
      </c>
      <c r="G85" s="2">
        <f t="shared" si="19"/>
        <v>6.907755278982137</v>
      </c>
      <c r="H85" s="2">
        <f t="shared" si="20"/>
        <v>4.276666119016055</v>
      </c>
      <c r="I85" s="2">
        <f t="shared" si="21"/>
        <v>29.542162960077203</v>
      </c>
      <c r="J85" s="2">
        <v>74</v>
      </c>
      <c r="K85" s="2">
        <f t="shared" si="22"/>
        <v>5476</v>
      </c>
      <c r="M85" s="2">
        <f t="shared" si="23"/>
        <v>511.1738906446781</v>
      </c>
      <c r="N85">
        <f t="shared" si="24"/>
        <v>37826.86790770618</v>
      </c>
      <c r="O85">
        <f t="shared" si="25"/>
        <v>316.4732928071881</v>
      </c>
      <c r="P85">
        <f t="shared" si="26"/>
        <v>23419.02366773192</v>
      </c>
      <c r="Q85">
        <f t="shared" si="27"/>
        <v>2186.120059045713</v>
      </c>
      <c r="R85">
        <f t="shared" si="28"/>
        <v>161772.88436938275</v>
      </c>
      <c r="S85">
        <f t="shared" si="29"/>
        <v>-0.5111978702197106</v>
      </c>
    </row>
    <row r="86" spans="4:19" ht="12.75">
      <c r="D86" s="3">
        <v>75</v>
      </c>
      <c r="E86" s="16">
        <f t="shared" si="18"/>
        <v>0.5916303498500866</v>
      </c>
      <c r="G86" s="2">
        <f t="shared" si="19"/>
        <v>6.907755278982137</v>
      </c>
      <c r="H86" s="2">
        <f t="shared" si="20"/>
        <v>4.276666119016055</v>
      </c>
      <c r="I86" s="2">
        <f t="shared" si="21"/>
        <v>29.542162960077203</v>
      </c>
      <c r="J86" s="2">
        <v>75</v>
      </c>
      <c r="K86" s="2">
        <f t="shared" si="22"/>
        <v>5625</v>
      </c>
      <c r="M86" s="2">
        <f t="shared" si="23"/>
        <v>518.0816459236603</v>
      </c>
      <c r="N86">
        <f t="shared" si="24"/>
        <v>38856.12344427452</v>
      </c>
      <c r="O86">
        <f t="shared" si="25"/>
        <v>320.74995892620416</v>
      </c>
      <c r="P86">
        <f t="shared" si="26"/>
        <v>24056.24691946531</v>
      </c>
      <c r="Q86">
        <f t="shared" si="27"/>
        <v>2215.66222200579</v>
      </c>
      <c r="R86">
        <f t="shared" si="28"/>
        <v>166174.66665043426</v>
      </c>
      <c r="S86">
        <f t="shared" si="29"/>
        <v>-0.5248732481596576</v>
      </c>
    </row>
    <row r="87" spans="4:19" ht="12.75">
      <c r="D87" s="3">
        <v>76</v>
      </c>
      <c r="E87" s="16">
        <f t="shared" si="18"/>
        <v>0.5835743821556977</v>
      </c>
      <c r="G87" s="2">
        <f t="shared" si="19"/>
        <v>6.907755278982137</v>
      </c>
      <c r="H87" s="2">
        <f t="shared" si="20"/>
        <v>4.276666119016055</v>
      </c>
      <c r="I87" s="2">
        <f t="shared" si="21"/>
        <v>29.542162960077203</v>
      </c>
      <c r="J87" s="2">
        <v>76</v>
      </c>
      <c r="K87" s="2">
        <f t="shared" si="22"/>
        <v>5776</v>
      </c>
      <c r="M87" s="2">
        <f t="shared" si="23"/>
        <v>524.9894012026424</v>
      </c>
      <c r="N87">
        <f t="shared" si="24"/>
        <v>39899.19449140082</v>
      </c>
      <c r="O87">
        <f t="shared" si="25"/>
        <v>325.0266250452202</v>
      </c>
      <c r="P87">
        <f t="shared" si="26"/>
        <v>24702.023503436736</v>
      </c>
      <c r="Q87">
        <f t="shared" si="27"/>
        <v>2245.2043849658676</v>
      </c>
      <c r="R87">
        <f t="shared" si="28"/>
        <v>170635.5332574059</v>
      </c>
      <c r="S87">
        <f t="shared" si="29"/>
        <v>-0.5385833595346412</v>
      </c>
    </row>
    <row r="88" spans="4:19" ht="12.75">
      <c r="D88" s="3">
        <v>77</v>
      </c>
      <c r="E88" s="16">
        <f t="shared" si="18"/>
        <v>0.5756081158009568</v>
      </c>
      <c r="G88" s="2">
        <f t="shared" si="19"/>
        <v>6.907755278982137</v>
      </c>
      <c r="H88" s="2">
        <f t="shared" si="20"/>
        <v>4.276666119016055</v>
      </c>
      <c r="I88" s="2">
        <f t="shared" si="21"/>
        <v>29.542162960077203</v>
      </c>
      <c r="J88" s="2">
        <v>77</v>
      </c>
      <c r="K88" s="2">
        <f t="shared" si="22"/>
        <v>5929</v>
      </c>
      <c r="M88" s="2">
        <f t="shared" si="23"/>
        <v>531.8971564816245</v>
      </c>
      <c r="N88">
        <f t="shared" si="24"/>
        <v>40956.08104908509</v>
      </c>
      <c r="O88">
        <f t="shared" si="25"/>
        <v>329.30329116423627</v>
      </c>
      <c r="P88">
        <f t="shared" si="26"/>
        <v>25356.35341964619</v>
      </c>
      <c r="Q88">
        <f t="shared" si="27"/>
        <v>2274.7465479259445</v>
      </c>
      <c r="R88">
        <f t="shared" si="28"/>
        <v>175155.48419029775</v>
      </c>
      <c r="S88">
        <f t="shared" si="29"/>
        <v>-0.5523282043446329</v>
      </c>
    </row>
    <row r="89" spans="4:19" ht="12.75">
      <c r="D89" s="3">
        <v>78</v>
      </c>
      <c r="E89" s="16">
        <f t="shared" si="18"/>
        <v>0.5677308758943351</v>
      </c>
      <c r="G89" s="2">
        <f t="shared" si="19"/>
        <v>6.907755278982137</v>
      </c>
      <c r="H89" s="2">
        <f t="shared" si="20"/>
        <v>4.276666119016055</v>
      </c>
      <c r="I89" s="2">
        <f t="shared" si="21"/>
        <v>29.542162960077203</v>
      </c>
      <c r="J89" s="2">
        <v>78</v>
      </c>
      <c r="K89" s="2">
        <f t="shared" si="22"/>
        <v>6084</v>
      </c>
      <c r="M89" s="2">
        <f t="shared" si="23"/>
        <v>538.8049117606067</v>
      </c>
      <c r="N89">
        <f t="shared" si="24"/>
        <v>42026.78311732732</v>
      </c>
      <c r="O89">
        <f t="shared" si="25"/>
        <v>333.5799572832523</v>
      </c>
      <c r="P89">
        <f t="shared" si="26"/>
        <v>26019.23666809368</v>
      </c>
      <c r="Q89">
        <f t="shared" si="27"/>
        <v>2304.288710886022</v>
      </c>
      <c r="R89">
        <f t="shared" si="28"/>
        <v>179734.5194491097</v>
      </c>
      <c r="S89">
        <f t="shared" si="29"/>
        <v>-0.5661077825896186</v>
      </c>
    </row>
    <row r="90" spans="4:19" ht="12.75">
      <c r="D90" s="3">
        <v>79</v>
      </c>
      <c r="E90" s="16">
        <f t="shared" si="18"/>
        <v>0.5599419875557287</v>
      </c>
      <c r="G90" s="2">
        <f>LN($B$10)</f>
        <v>6.907755278982137</v>
      </c>
      <c r="H90" s="2">
        <f>LN($C$10)</f>
        <v>4.276666119016055</v>
      </c>
      <c r="I90" s="2">
        <f>LN($B$10)*LN($C$10)</f>
        <v>29.542162960077203</v>
      </c>
      <c r="J90" s="2">
        <v>79</v>
      </c>
      <c r="K90" s="2">
        <f t="shared" si="22"/>
        <v>6241</v>
      </c>
      <c r="M90" s="2">
        <f t="shared" si="23"/>
        <v>545.7126670395888</v>
      </c>
      <c r="N90">
        <f t="shared" si="24"/>
        <v>43111.30069612752</v>
      </c>
      <c r="O90">
        <f t="shared" si="25"/>
        <v>337.8566234022684</v>
      </c>
      <c r="P90">
        <f t="shared" si="26"/>
        <v>26690.6732487792</v>
      </c>
      <c r="Q90">
        <f t="shared" si="27"/>
        <v>2333.830873846099</v>
      </c>
      <c r="R90">
        <f t="shared" si="28"/>
        <v>184372.6390338418</v>
      </c>
      <c r="S90">
        <f t="shared" si="29"/>
        <v>-0.5799220942696195</v>
      </c>
    </row>
    <row r="91" spans="4:19" ht="13.5" thickBot="1">
      <c r="D91" s="3">
        <v>80</v>
      </c>
      <c r="E91" s="17">
        <f>EXP(S91)</f>
        <v>0.5522407760094412</v>
      </c>
      <c r="G91" s="2">
        <f t="shared" si="19"/>
        <v>6.907755278982137</v>
      </c>
      <c r="H91" s="2">
        <f t="shared" si="20"/>
        <v>4.276666119016055</v>
      </c>
      <c r="I91" s="2">
        <f t="shared" si="21"/>
        <v>29.542162960077203</v>
      </c>
      <c r="J91" s="2">
        <v>80</v>
      </c>
      <c r="K91" s="2">
        <f>J91*J91</f>
        <v>6400</v>
      </c>
      <c r="M91" s="2">
        <f>J91*G91</f>
        <v>552.620422318571</v>
      </c>
      <c r="N91">
        <f>K91*G91</f>
        <v>44209.633785485676</v>
      </c>
      <c r="O91">
        <f>J91*H91</f>
        <v>342.13328952128444</v>
      </c>
      <c r="P91">
        <f>K91*H91</f>
        <v>27370.663161702752</v>
      </c>
      <c r="Q91">
        <f>J91*I91</f>
        <v>2363.373036806176</v>
      </c>
      <c r="R91">
        <f>K91*I91</f>
        <v>189069.8429444941</v>
      </c>
      <c r="S91">
        <f>$B$12+$B$13*J91+$B$14*K91+$B$15*H91+$B$16*M91+$B$17*I91+$B$18*N91+$B$19*O91+$B$20*P91+$B$21*Q91+$B$22*R91</f>
        <v>-0.593771139384657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20174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 Keeling</dc:creator>
  <cp:keywords/>
  <dc:description/>
  <cp:lastModifiedBy>kkeeling</cp:lastModifiedBy>
  <dcterms:created xsi:type="dcterms:W3CDTF">2005-04-07T04:24:25Z</dcterms:created>
  <dcterms:modified xsi:type="dcterms:W3CDTF">2009-06-24T20:03:39Z</dcterms:modified>
  <cp:category/>
  <cp:version/>
  <cp:contentType/>
  <cp:contentStatus/>
</cp:coreProperties>
</file>